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 п. 1716 (Б-26)(VII)\"/>
    </mc:Choice>
  </mc:AlternateContent>
  <bookViews>
    <workbookView xWindow="11508" yWindow="72" windowWidth="14040" windowHeight="12900"/>
  </bookViews>
  <sheets>
    <sheet name="Приложение № 8" sheetId="2" r:id="rId1"/>
  </sheets>
  <definedNames>
    <definedName name="_xlnm.Print_Area" localSheetId="0">'Приложение № 8'!$A$1:$K$33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  <c r="K19" i="2" l="1"/>
  <c r="K17" i="2" l="1"/>
  <c r="H17" i="2" s="1"/>
  <c r="D19" i="2" l="1"/>
  <c r="D20" i="2"/>
  <c r="K18" i="2"/>
  <c r="H18" i="2" s="1"/>
  <c r="K20" i="2" l="1"/>
  <c r="H20" i="2" s="1"/>
  <c r="J16" i="2" l="1"/>
  <c r="K24" i="2" l="1"/>
  <c r="H24" i="2" s="1"/>
  <c r="D24" i="2"/>
  <c r="K23" i="2"/>
  <c r="H23" i="2" s="1"/>
  <c r="D23" i="2"/>
  <c r="K22" i="2"/>
  <c r="H22" i="2" s="1"/>
  <c r="D22" i="2"/>
  <c r="K21" i="2"/>
  <c r="H21" i="2" s="1"/>
  <c r="D21" i="2"/>
  <c r="H19" i="2"/>
  <c r="I16" i="2"/>
  <c r="F16" i="2"/>
  <c r="H16" i="2" l="1"/>
  <c r="G16" i="2"/>
  <c r="K16" i="2"/>
  <c r="K13" i="2" l="1"/>
</calcChain>
</file>

<file path=xl/sharedStrings.xml><?xml version="1.0" encoding="utf-8"?>
<sst xmlns="http://schemas.openxmlformats.org/spreadsheetml/2006/main" count="62" uniqueCount="62">
  <si>
    <t>ДОХОДЫ ВСЕГО, в том числе:</t>
  </si>
  <si>
    <t>Налог с владельцев транспортных средств, уплачиваемый юридическими лицами</t>
  </si>
  <si>
    <t>РАСХОДЫ ВСЕГО, в том числе:</t>
  </si>
  <si>
    <t>Субсидии местным бюджетам на исполнение программ развития дорожной отрасли ВСЕГО, в т.ч.:</t>
  </si>
  <si>
    <t>Наименование государственной администрации</t>
  </si>
  <si>
    <t>Доли для распределения государственными администрациями субсидий, направленных в местные бюджеты городов и районов</t>
  </si>
  <si>
    <t>Распределение средств для формирования программ развития дорожной отрасли, руб.</t>
  </si>
  <si>
    <t>Источники финансирования расходов по программам развития дорожной отрасли, руб.</t>
  </si>
  <si>
    <t>на государственные дороги</t>
  </si>
  <si>
    <t>на улично-дорожную сеть</t>
  </si>
  <si>
    <t>по автомобильным дорогам общего пользования, находящимся в муниципальной собственности</t>
  </si>
  <si>
    <t>налог с владельцев                                транспортных средств</t>
  </si>
  <si>
    <t>иные поступления в                                          Дорожный фонд</t>
  </si>
  <si>
    <t>г. Днестровска</t>
  </si>
  <si>
    <t>г. Бендеры</t>
  </si>
  <si>
    <t>Григориопольского района и г. Григориополя</t>
  </si>
  <si>
    <t xml:space="preserve">Министерство экономического развития Приднестровской Молдавской Республики </t>
  </si>
  <si>
    <t>а)</t>
  </si>
  <si>
    <t>б)</t>
  </si>
  <si>
    <t>в)</t>
  </si>
  <si>
    <t>г)</t>
  </si>
  <si>
    <t>д)</t>
  </si>
  <si>
    <t>е)</t>
  </si>
  <si>
    <t>ж)</t>
  </si>
  <si>
    <t>з)</t>
  </si>
  <si>
    <t>1.2.</t>
  </si>
  <si>
    <t>1.</t>
  </si>
  <si>
    <t>1.1.</t>
  </si>
  <si>
    <t>Всего субсидий из республиканского бюджета, в том числе:</t>
  </si>
  <si>
    <t>(руб.)</t>
  </si>
  <si>
    <t>Дубоссарского района и г. Дубоссары</t>
  </si>
  <si>
    <t>Каменского района и г. Каменки</t>
  </si>
  <si>
    <t xml:space="preserve">Рыбницкого района и г. Рыбницы </t>
  </si>
  <si>
    <t xml:space="preserve">Слободзейского района и г. Слободзеи </t>
  </si>
  <si>
    <t>Акцизный сбор от реализации газа углеводородного сжиженного, используемого в качестве автомобильного топлива</t>
  </si>
  <si>
    <t xml:space="preserve"> Итого субсидий на исполнение  программ развития                                                       дорожной отрасли, руб.</t>
  </si>
  <si>
    <t>к Закону Приднестровской Молдавской Республики</t>
  </si>
  <si>
    <t>всего</t>
  </si>
  <si>
    <t>1.3.</t>
  </si>
  <si>
    <t>1.4.</t>
  </si>
  <si>
    <t>2.1.1.</t>
  </si>
  <si>
    <t>Приложение № 8</t>
  </si>
  <si>
    <t>2.2.</t>
  </si>
  <si>
    <t>2.1.2.</t>
  </si>
  <si>
    <t>"О республиканском бюджете на 2026 год"</t>
  </si>
  <si>
    <t>Основные характеристики Дорожного фонда Приднестровской Молдавской Республики на 2026 год</t>
  </si>
  <si>
    <t>Отчисления от налога на доходы организаций в размере 8,0 %</t>
  </si>
  <si>
    <t>Отчисления от единого таможенного платежа в размере 20,08 %</t>
  </si>
  <si>
    <t>Доля для распределения иных                                             поступлений в Дорожный фонд ПМР</t>
  </si>
  <si>
    <r>
      <t xml:space="preserve">для перечисления </t>
    </r>
    <r>
      <rPr>
        <b/>
        <sz val="13"/>
        <rFont val="Times New Roman"/>
        <family val="1"/>
        <charset val="204"/>
      </rPr>
      <t>0,6 %</t>
    </r>
    <r>
      <rPr>
        <sz val="13"/>
        <rFont val="Times New Roman"/>
        <family val="1"/>
        <charset val="204"/>
      </rPr>
      <t xml:space="preserve"> поступлений Дорожного фонда ПМР (за исключением налога с владельцев транспортных средств) на проведение работ по  обследованию мостовых сооружений и на выполнение проектно-изыскательских работ, связанных с содержанием, ремонтом и развитием (строительством, реконструкцией) автомобильных дорог общего пользования и их составных частей, находящихся в государственной и муниципальной собственности, и экспертизе проектно-сметной документации</t>
    </r>
  </si>
  <si>
    <t>2.</t>
  </si>
  <si>
    <t>2.1.</t>
  </si>
  <si>
    <t>№  п/п</t>
  </si>
  <si>
    <t>Резерв средств Дорожного фонда Приднестровской Молдавской Республики*</t>
  </si>
  <si>
    <t>3.</t>
  </si>
  <si>
    <t>Примечание.</t>
  </si>
  <si>
    <t>г. Тирасполя</t>
  </si>
  <si>
    <t>Целевые субсидии государственной администрации Слободзейского района и города Слободзеи на выполнение высотных работ по ремонту железобетонных конструкций мостового сооружения на автомобильной дороге Бычок - Первомайск (Брест - Кишинев - Одесса, км 935)</t>
  </si>
  <si>
    <t>по автомобильным дорогам общего пользования, находящимся  в госуд. собственности                                                   (Приложение № 8.1)</t>
  </si>
  <si>
    <t xml:space="preserve">* Резерв средств Дорожного фонда Приднестровской Молдавской Республики расходуется после внесения изменений в настоящий Закон, определяющих направления расходования данных средств
</t>
  </si>
  <si>
    <r>
      <t xml:space="preserve">для перечисления </t>
    </r>
    <r>
      <rPr>
        <b/>
        <sz val="13"/>
        <rFont val="Times New Roman"/>
        <family val="1"/>
        <charset val="204"/>
      </rPr>
      <t>1,756 %</t>
    </r>
    <r>
      <rPr>
        <sz val="13"/>
        <rFont val="Times New Roman"/>
        <family val="1"/>
        <charset val="204"/>
      </rPr>
      <t xml:space="preserve"> поступлений Дорожного фонда ПМР (за исключением налога с владельцев транспортных средств) на поэтапное погашение задолженности перед организациями дорожной отрасли за выполненные работы и организаций дорожной отрасли перед государственным унитарным предприятием "Дубоссарская ГЭС" </t>
    </r>
  </si>
  <si>
    <r>
      <t>для перечисления</t>
    </r>
    <r>
      <rPr>
        <b/>
        <sz val="13"/>
        <rFont val="Times New Roman"/>
        <family val="1"/>
        <charset val="204"/>
      </rPr>
      <t xml:space="preserve"> 7,5393</t>
    </r>
    <r>
      <rPr>
        <sz val="13"/>
        <rFont val="Times New Roman"/>
        <family val="1"/>
        <charset val="204"/>
      </rPr>
      <t xml:space="preserve"> </t>
    </r>
    <r>
      <rPr>
        <b/>
        <sz val="13"/>
        <rFont val="Times New Roman"/>
        <family val="1"/>
        <charset val="204"/>
      </rPr>
      <t>%</t>
    </r>
    <r>
      <rPr>
        <sz val="13"/>
        <rFont val="Times New Roman"/>
        <family val="1"/>
        <charset val="204"/>
      </rPr>
      <t xml:space="preserve"> поступлений Дорожного фонда ПМР (за исключением налога с владельцев транспортных средств) на оплату потребленной электроэнергии сетей уличного освещения  автомобильных дорог общего пользования, находящихся на балансе государственного унитарного предприятия "Единые распределительные электрические сети", а также на организацию уличного освещения вдоль автомобильных дорог общего пользования, находящихся в государственной и муниципальной собственности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</si>
</sst>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righ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0" fontId="5" fillId="0" borderId="1" xfId="1" applyNumberFormat="1" applyFont="1" applyFill="1" applyBorder="1" applyAlignment="1">
      <alignment horizontal="right" vertical="center" wrapText="1"/>
    </xf>
    <xf numFmtId="9" fontId="5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vertical="center" wrapText="1"/>
    </xf>
    <xf numFmtId="10" fontId="5" fillId="0" borderId="0" xfId="2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3" fontId="4" fillId="0" borderId="0" xfId="1" applyNumberFormat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0" fontId="5" fillId="0" borderId="0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 wrapText="1"/>
    </xf>
    <xf numFmtId="10" fontId="5" fillId="0" borderId="1" xfId="1" applyNumberFormat="1" applyFont="1" applyFill="1" applyBorder="1" applyAlignment="1">
      <alignment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Border="1" applyAlignment="1">
      <alignment wrapText="1"/>
    </xf>
    <xf numFmtId="3" fontId="3" fillId="0" borderId="0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9" fontId="6" fillId="0" borderId="1" xfId="1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textRotation="90" wrapText="1"/>
    </xf>
    <xf numFmtId="2" fontId="4" fillId="0" borderId="1" xfId="1" applyNumberFormat="1" applyFont="1" applyFill="1" applyBorder="1" applyAlignment="1">
      <alignment horizontal="center" vertical="center" textRotation="90" wrapText="1"/>
    </xf>
    <xf numFmtId="49" fontId="5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Border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3" xfId="3"/>
    <cellStyle name="Процент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showWhiteSpace="0" view="pageBreakPreview" zoomScale="70" zoomScaleNormal="110" zoomScaleSheetLayoutView="70" workbookViewId="0">
      <selection activeCell="B29" sqref="B29:J29"/>
    </sheetView>
  </sheetViews>
  <sheetFormatPr defaultColWidth="9.109375" defaultRowHeight="13.2" x14ac:dyDescent="0.3"/>
  <cols>
    <col min="1" max="1" width="7.44140625" style="2" customWidth="1"/>
    <col min="2" max="2" width="72.109375" style="1" customWidth="1"/>
    <col min="3" max="6" width="14.6640625" style="1" customWidth="1"/>
    <col min="7" max="10" width="18.6640625" style="1" customWidth="1"/>
    <col min="11" max="11" width="14.33203125" style="1" customWidth="1"/>
    <col min="12" max="12" width="10" style="1" customWidth="1"/>
    <col min="13" max="13" width="9.109375" style="1"/>
    <col min="14" max="14" width="15.44140625" style="1" customWidth="1"/>
    <col min="15" max="15" width="14" style="1" customWidth="1"/>
    <col min="16" max="16" width="11.6640625" style="1" customWidth="1"/>
    <col min="17" max="17" width="13" style="1" bestFit="1" customWidth="1"/>
    <col min="18" max="18" width="9.109375" style="1"/>
    <col min="19" max="19" width="13.5546875" style="1" bestFit="1" customWidth="1"/>
    <col min="20" max="20" width="11.88671875" style="1" bestFit="1" customWidth="1"/>
    <col min="21" max="21" width="13" style="1" bestFit="1" customWidth="1"/>
    <col min="22" max="16384" width="9.109375" style="1"/>
  </cols>
  <sheetData>
    <row r="1" spans="1:21" s="3" customFormat="1" ht="15.6" x14ac:dyDescent="0.3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1" s="3" customFormat="1" ht="15.6" x14ac:dyDescent="0.3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21" s="3" customFormat="1" ht="15.6" x14ac:dyDescent="0.3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21" ht="9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21" ht="16.8" x14ac:dyDescent="0.3">
      <c r="A5" s="48" t="s">
        <v>45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21" ht="16.8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8" t="s">
        <v>29</v>
      </c>
    </row>
    <row r="7" spans="1:21" s="4" customFormat="1" ht="16.8" x14ac:dyDescent="0.3">
      <c r="A7" s="34" t="s">
        <v>26</v>
      </c>
      <c r="B7" s="49" t="s">
        <v>0</v>
      </c>
      <c r="C7" s="49"/>
      <c r="D7" s="49"/>
      <c r="E7" s="49"/>
      <c r="F7" s="49"/>
      <c r="G7" s="49"/>
      <c r="H7" s="49"/>
      <c r="I7" s="49"/>
      <c r="J7" s="49"/>
      <c r="K7" s="35">
        <v>272504467</v>
      </c>
    </row>
    <row r="8" spans="1:21" s="3" customFormat="1" ht="16.8" x14ac:dyDescent="0.3">
      <c r="A8" s="36" t="s">
        <v>27</v>
      </c>
      <c r="B8" s="51" t="s">
        <v>1</v>
      </c>
      <c r="C8" s="51"/>
      <c r="D8" s="51"/>
      <c r="E8" s="51"/>
      <c r="F8" s="51"/>
      <c r="G8" s="51"/>
      <c r="H8" s="51"/>
      <c r="I8" s="51"/>
      <c r="J8" s="51"/>
      <c r="K8" s="37">
        <v>15158654</v>
      </c>
    </row>
    <row r="9" spans="1:21" s="3" customFormat="1" ht="16.8" x14ac:dyDescent="0.3">
      <c r="A9" s="36" t="s">
        <v>25</v>
      </c>
      <c r="B9" s="51" t="s">
        <v>46</v>
      </c>
      <c r="C9" s="51"/>
      <c r="D9" s="51"/>
      <c r="E9" s="51"/>
      <c r="F9" s="51"/>
      <c r="G9" s="51"/>
      <c r="H9" s="51"/>
      <c r="I9" s="51"/>
      <c r="J9" s="51"/>
      <c r="K9" s="37">
        <v>88591440</v>
      </c>
      <c r="M9" s="17"/>
      <c r="N9" s="17"/>
      <c r="O9" s="17"/>
      <c r="P9" s="17"/>
      <c r="Q9" s="17"/>
      <c r="R9" s="17"/>
      <c r="S9" s="17"/>
      <c r="T9" s="17"/>
      <c r="U9" s="17"/>
    </row>
    <row r="10" spans="1:21" s="3" customFormat="1" ht="16.8" x14ac:dyDescent="0.3">
      <c r="A10" s="36" t="s">
        <v>38</v>
      </c>
      <c r="B10" s="51" t="s">
        <v>47</v>
      </c>
      <c r="C10" s="51"/>
      <c r="D10" s="51"/>
      <c r="E10" s="51"/>
      <c r="F10" s="51"/>
      <c r="G10" s="51"/>
      <c r="H10" s="51"/>
      <c r="I10" s="51"/>
      <c r="J10" s="51"/>
      <c r="K10" s="37">
        <v>168313008</v>
      </c>
      <c r="M10" s="17"/>
      <c r="N10" s="17"/>
      <c r="O10" s="17"/>
      <c r="P10" s="17"/>
      <c r="Q10" s="17"/>
      <c r="R10" s="17"/>
      <c r="S10" s="17"/>
      <c r="T10" s="17"/>
      <c r="U10" s="17"/>
    </row>
    <row r="11" spans="1:21" s="3" customFormat="1" ht="16.8" x14ac:dyDescent="0.3">
      <c r="A11" s="36" t="s">
        <v>39</v>
      </c>
      <c r="B11" s="51" t="s">
        <v>34</v>
      </c>
      <c r="C11" s="51"/>
      <c r="D11" s="51"/>
      <c r="E11" s="51"/>
      <c r="F11" s="51"/>
      <c r="G11" s="51"/>
      <c r="H11" s="51"/>
      <c r="I11" s="51"/>
      <c r="J11" s="51"/>
      <c r="K11" s="37">
        <v>441365</v>
      </c>
      <c r="M11" s="17"/>
      <c r="N11" s="17"/>
      <c r="O11" s="17"/>
      <c r="P11" s="17"/>
      <c r="Q11" s="17"/>
      <c r="R11" s="17"/>
      <c r="S11" s="17"/>
      <c r="T11" s="17"/>
      <c r="U11" s="17"/>
    </row>
    <row r="12" spans="1:21" s="26" customFormat="1" ht="16.5" customHeight="1" x14ac:dyDescent="0.3">
      <c r="A12" s="38" t="s">
        <v>50</v>
      </c>
      <c r="B12" s="52" t="s">
        <v>2</v>
      </c>
      <c r="C12" s="52"/>
      <c r="D12" s="52"/>
      <c r="E12" s="52"/>
      <c r="F12" s="52"/>
      <c r="G12" s="52"/>
      <c r="H12" s="52"/>
      <c r="I12" s="52"/>
      <c r="J12" s="52"/>
      <c r="K12" s="39">
        <f>K13+K26+K27+K28+K29</f>
        <v>272504467</v>
      </c>
      <c r="M12" s="27"/>
      <c r="N12" s="27"/>
      <c r="O12" s="27"/>
      <c r="P12" s="27"/>
      <c r="Q12" s="27"/>
      <c r="R12" s="27"/>
      <c r="S12" s="27"/>
      <c r="T12" s="27"/>
      <c r="U12" s="27"/>
    </row>
    <row r="13" spans="1:21" s="4" customFormat="1" ht="16.8" x14ac:dyDescent="0.3">
      <c r="A13" s="40" t="s">
        <v>51</v>
      </c>
      <c r="B13" s="49" t="s">
        <v>3</v>
      </c>
      <c r="C13" s="49"/>
      <c r="D13" s="49"/>
      <c r="E13" s="49"/>
      <c r="F13" s="49"/>
      <c r="G13" s="49"/>
      <c r="H13" s="49"/>
      <c r="I13" s="49"/>
      <c r="J13" s="49"/>
      <c r="K13" s="35">
        <f>K16+K25</f>
        <v>236440743</v>
      </c>
      <c r="M13" s="18"/>
      <c r="N13" s="18"/>
      <c r="O13" s="18"/>
      <c r="P13" s="18"/>
      <c r="Q13" s="18"/>
      <c r="R13" s="18"/>
      <c r="S13" s="18"/>
      <c r="T13" s="18"/>
      <c r="U13" s="18"/>
    </row>
    <row r="14" spans="1:21" s="3" customFormat="1" ht="65.25" customHeight="1" x14ac:dyDescent="0.3">
      <c r="A14" s="55" t="s">
        <v>52</v>
      </c>
      <c r="B14" s="55" t="s">
        <v>4</v>
      </c>
      <c r="C14" s="55" t="s">
        <v>5</v>
      </c>
      <c r="D14" s="55"/>
      <c r="E14" s="55"/>
      <c r="F14" s="50" t="s">
        <v>48</v>
      </c>
      <c r="G14" s="55" t="s">
        <v>6</v>
      </c>
      <c r="H14" s="58"/>
      <c r="I14" s="55" t="s">
        <v>7</v>
      </c>
      <c r="J14" s="55"/>
      <c r="K14" s="50" t="s">
        <v>35</v>
      </c>
      <c r="M14" s="17"/>
      <c r="N14" s="19"/>
      <c r="O14" s="17"/>
      <c r="P14" s="17"/>
      <c r="Q14" s="17"/>
      <c r="R14" s="17"/>
      <c r="S14" s="17"/>
      <c r="T14" s="17"/>
      <c r="U14" s="17"/>
    </row>
    <row r="15" spans="1:21" s="3" customFormat="1" ht="125.25" customHeight="1" x14ac:dyDescent="0.3">
      <c r="A15" s="55"/>
      <c r="B15" s="55"/>
      <c r="C15" s="30" t="s">
        <v>8</v>
      </c>
      <c r="D15" s="30" t="s">
        <v>9</v>
      </c>
      <c r="E15" s="30" t="s">
        <v>37</v>
      </c>
      <c r="F15" s="50"/>
      <c r="G15" s="41" t="s">
        <v>58</v>
      </c>
      <c r="H15" s="42" t="s">
        <v>10</v>
      </c>
      <c r="I15" s="30" t="s">
        <v>11</v>
      </c>
      <c r="J15" s="30" t="s">
        <v>12</v>
      </c>
      <c r="K15" s="50"/>
      <c r="M15" s="17"/>
      <c r="N15" s="19"/>
      <c r="O15" s="17"/>
      <c r="P15" s="17"/>
      <c r="Q15" s="17"/>
      <c r="R15" s="17"/>
      <c r="S15" s="17"/>
      <c r="T15" s="17"/>
      <c r="U15" s="17"/>
    </row>
    <row r="16" spans="1:21" s="4" customFormat="1" ht="16.8" x14ac:dyDescent="0.3">
      <c r="A16" s="34" t="s">
        <v>40</v>
      </c>
      <c r="B16" s="9" t="s">
        <v>28</v>
      </c>
      <c r="C16" s="10"/>
      <c r="D16" s="10"/>
      <c r="E16" s="10"/>
      <c r="F16" s="31">
        <f>SUM(F17:F24)</f>
        <v>1</v>
      </c>
      <c r="G16" s="11">
        <f>SUM(G19:G24)</f>
        <v>97326915</v>
      </c>
      <c r="H16" s="11">
        <f>H17+H18+H19+H20+H21+H22+H23+H24</f>
        <v>138314905</v>
      </c>
      <c r="I16" s="11">
        <f t="shared" ref="I16" si="0">SUM(I17:I24)</f>
        <v>15158654</v>
      </c>
      <c r="J16" s="11">
        <f>SUM(J17:J24)</f>
        <v>220483166</v>
      </c>
      <c r="K16" s="11">
        <f>SUM(K17:K24)</f>
        <v>235641820</v>
      </c>
      <c r="M16" s="18"/>
      <c r="N16" s="18"/>
      <c r="O16" s="18"/>
      <c r="P16" s="18"/>
      <c r="Q16" s="18"/>
      <c r="R16" s="18"/>
      <c r="S16" s="18"/>
      <c r="T16" s="18"/>
      <c r="U16" s="18"/>
    </row>
    <row r="17" spans="1:21" s="3" customFormat="1" ht="18" customHeight="1" x14ac:dyDescent="0.3">
      <c r="A17" s="43" t="s">
        <v>17</v>
      </c>
      <c r="B17" s="29" t="s">
        <v>56</v>
      </c>
      <c r="C17" s="12"/>
      <c r="D17" s="13">
        <v>1</v>
      </c>
      <c r="E17" s="13">
        <v>1</v>
      </c>
      <c r="F17" s="32">
        <v>0.15690000000000001</v>
      </c>
      <c r="G17" s="14"/>
      <c r="H17" s="23">
        <f>K17-G17</f>
        <v>41205432</v>
      </c>
      <c r="I17" s="14">
        <v>6611624</v>
      </c>
      <c r="J17" s="24">
        <v>34593808</v>
      </c>
      <c r="K17" s="14">
        <f>J17+I17</f>
        <v>41205432</v>
      </c>
      <c r="M17" s="16"/>
      <c r="N17" s="20"/>
      <c r="O17" s="19"/>
      <c r="P17" s="21"/>
      <c r="Q17" s="19"/>
      <c r="R17" s="17"/>
      <c r="S17" s="17"/>
      <c r="T17" s="17"/>
      <c r="U17" s="19"/>
    </row>
    <row r="18" spans="1:21" s="3" customFormat="1" ht="18" customHeight="1" x14ac:dyDescent="0.3">
      <c r="A18" s="43" t="s">
        <v>18</v>
      </c>
      <c r="B18" s="29" t="s">
        <v>13</v>
      </c>
      <c r="C18" s="12"/>
      <c r="D18" s="13">
        <v>1</v>
      </c>
      <c r="E18" s="13">
        <v>1</v>
      </c>
      <c r="F18" s="32">
        <v>4.7000000000000002E-3</v>
      </c>
      <c r="G18" s="14"/>
      <c r="H18" s="23">
        <f t="shared" ref="H18:H24" si="1">K18-G18</f>
        <v>1386711</v>
      </c>
      <c r="I18" s="14">
        <v>350440</v>
      </c>
      <c r="J18" s="24">
        <v>1036271</v>
      </c>
      <c r="K18" s="14">
        <f>J18+I18</f>
        <v>1386711</v>
      </c>
      <c r="M18" s="16"/>
      <c r="N18" s="20"/>
      <c r="O18" s="19"/>
      <c r="P18" s="21"/>
      <c r="Q18" s="19"/>
      <c r="R18" s="17"/>
      <c r="S18" s="17"/>
      <c r="T18" s="17"/>
      <c r="U18" s="19"/>
    </row>
    <row r="19" spans="1:21" s="3" customFormat="1" ht="18" customHeight="1" x14ac:dyDescent="0.3">
      <c r="A19" s="43" t="s">
        <v>19</v>
      </c>
      <c r="B19" s="29" t="s">
        <v>14</v>
      </c>
      <c r="C19" s="25">
        <v>0.2356</v>
      </c>
      <c r="D19" s="12">
        <f>E19-C19</f>
        <v>0.76439999999999997</v>
      </c>
      <c r="E19" s="13">
        <v>1</v>
      </c>
      <c r="F19" s="32">
        <v>0.1179</v>
      </c>
      <c r="G19" s="24">
        <v>6663284</v>
      </c>
      <c r="H19" s="23">
        <f t="shared" si="1"/>
        <v>21618907</v>
      </c>
      <c r="I19" s="14">
        <v>2287226</v>
      </c>
      <c r="J19" s="24">
        <v>25994965</v>
      </c>
      <c r="K19" s="14">
        <f>J19+I19</f>
        <v>28282191</v>
      </c>
      <c r="M19" s="16"/>
      <c r="N19" s="20"/>
      <c r="O19" s="19"/>
      <c r="P19" s="21"/>
      <c r="Q19" s="19"/>
      <c r="R19" s="22"/>
      <c r="S19" s="17"/>
      <c r="T19" s="19"/>
      <c r="U19" s="19"/>
    </row>
    <row r="20" spans="1:21" s="3" customFormat="1" ht="18" customHeight="1" x14ac:dyDescent="0.3">
      <c r="A20" s="43" t="s">
        <v>20</v>
      </c>
      <c r="B20" s="29" t="s">
        <v>15</v>
      </c>
      <c r="C20" s="25">
        <v>0.49249999999999999</v>
      </c>
      <c r="D20" s="12">
        <f>E20-C20</f>
        <v>0.50750000000000006</v>
      </c>
      <c r="E20" s="13">
        <v>1</v>
      </c>
      <c r="F20" s="32">
        <v>0.1174</v>
      </c>
      <c r="G20" s="24">
        <v>13063473</v>
      </c>
      <c r="H20" s="23">
        <f t="shared" si="1"/>
        <v>13461345</v>
      </c>
      <c r="I20" s="14">
        <v>640094</v>
      </c>
      <c r="J20" s="24">
        <v>25884724</v>
      </c>
      <c r="K20" s="14">
        <f>J20+I20</f>
        <v>26524818</v>
      </c>
      <c r="M20" s="16"/>
      <c r="N20" s="20"/>
      <c r="O20" s="19"/>
      <c r="P20" s="21"/>
      <c r="Q20" s="19"/>
      <c r="R20" s="22"/>
      <c r="S20" s="17"/>
      <c r="T20" s="19"/>
      <c r="U20" s="19"/>
    </row>
    <row r="21" spans="1:21" s="3" customFormat="1" ht="18" customHeight="1" x14ac:dyDescent="0.3">
      <c r="A21" s="43" t="s">
        <v>21</v>
      </c>
      <c r="B21" s="15" t="s">
        <v>30</v>
      </c>
      <c r="C21" s="25">
        <v>0.53359999999999996</v>
      </c>
      <c r="D21" s="12">
        <f t="shared" ref="D21:D24" si="2">E21-C21</f>
        <v>0.46640000000000004</v>
      </c>
      <c r="E21" s="13">
        <v>1</v>
      </c>
      <c r="F21" s="32">
        <v>0.12839999999999999</v>
      </c>
      <c r="G21" s="24">
        <v>15623147</v>
      </c>
      <c r="H21" s="23">
        <f t="shared" si="1"/>
        <v>13655615</v>
      </c>
      <c r="I21" s="14">
        <v>968723</v>
      </c>
      <c r="J21" s="24">
        <v>28310039</v>
      </c>
      <c r="K21" s="14">
        <f t="shared" ref="K21:K24" si="3">J21+I21</f>
        <v>29278762</v>
      </c>
      <c r="M21" s="16"/>
      <c r="N21" s="20"/>
      <c r="O21" s="19"/>
      <c r="P21" s="21"/>
      <c r="Q21" s="19"/>
      <c r="R21" s="22"/>
      <c r="S21" s="17"/>
      <c r="T21" s="19"/>
      <c r="U21" s="19"/>
    </row>
    <row r="22" spans="1:21" s="3" customFormat="1" ht="18" customHeight="1" x14ac:dyDescent="0.3">
      <c r="A22" s="43" t="s">
        <v>22</v>
      </c>
      <c r="B22" s="15" t="s">
        <v>31</v>
      </c>
      <c r="C22" s="25">
        <v>0.61170000000000002</v>
      </c>
      <c r="D22" s="12">
        <f t="shared" si="2"/>
        <v>0.38829999999999998</v>
      </c>
      <c r="E22" s="13">
        <v>1</v>
      </c>
      <c r="F22" s="32">
        <v>0.1012</v>
      </c>
      <c r="G22" s="24">
        <v>13894909</v>
      </c>
      <c r="H22" s="23">
        <f t="shared" si="1"/>
        <v>8820325</v>
      </c>
      <c r="I22" s="14">
        <v>402338</v>
      </c>
      <c r="J22" s="24">
        <v>22312896</v>
      </c>
      <c r="K22" s="14">
        <f t="shared" si="3"/>
        <v>22715234</v>
      </c>
      <c r="M22" s="16"/>
      <c r="N22" s="20"/>
      <c r="O22" s="19"/>
      <c r="P22" s="21"/>
      <c r="Q22" s="19"/>
      <c r="R22" s="22"/>
      <c r="S22" s="17"/>
      <c r="T22" s="19"/>
      <c r="U22" s="19"/>
    </row>
    <row r="23" spans="1:21" s="3" customFormat="1" ht="18" customHeight="1" x14ac:dyDescent="0.3">
      <c r="A23" s="43" t="s">
        <v>23</v>
      </c>
      <c r="B23" s="15" t="s">
        <v>32</v>
      </c>
      <c r="C23" s="25">
        <v>0.52629999999999999</v>
      </c>
      <c r="D23" s="12">
        <f t="shared" si="2"/>
        <v>0.47370000000000001</v>
      </c>
      <c r="E23" s="13">
        <v>1</v>
      </c>
      <c r="F23" s="32">
        <v>0.17710000000000001</v>
      </c>
      <c r="G23" s="24">
        <v>21841178</v>
      </c>
      <c r="H23" s="23">
        <f t="shared" si="1"/>
        <v>19658305</v>
      </c>
      <c r="I23" s="14">
        <v>2451914</v>
      </c>
      <c r="J23" s="24">
        <v>39047569</v>
      </c>
      <c r="K23" s="14">
        <f>J23+I23</f>
        <v>41499483</v>
      </c>
      <c r="M23" s="16"/>
      <c r="N23" s="20"/>
      <c r="O23" s="19"/>
      <c r="P23" s="21"/>
      <c r="Q23" s="19"/>
      <c r="R23" s="22"/>
      <c r="S23" s="17"/>
      <c r="T23" s="19"/>
      <c r="U23" s="19"/>
    </row>
    <row r="24" spans="1:21" s="3" customFormat="1" ht="18" customHeight="1" x14ac:dyDescent="0.3">
      <c r="A24" s="43" t="s">
        <v>24</v>
      </c>
      <c r="B24" s="15" t="s">
        <v>33</v>
      </c>
      <c r="C24" s="25">
        <v>0.58640000000000003</v>
      </c>
      <c r="D24" s="12">
        <f t="shared" si="2"/>
        <v>0.41359999999999997</v>
      </c>
      <c r="E24" s="13">
        <v>1</v>
      </c>
      <c r="F24" s="32">
        <v>0.19639999999999999</v>
      </c>
      <c r="G24" s="24">
        <v>26240924</v>
      </c>
      <c r="H24" s="23">
        <f t="shared" si="1"/>
        <v>18508265</v>
      </c>
      <c r="I24" s="14">
        <v>1446295</v>
      </c>
      <c r="J24" s="24">
        <v>43302894</v>
      </c>
      <c r="K24" s="14">
        <f t="shared" si="3"/>
        <v>44749189</v>
      </c>
      <c r="M24" s="16"/>
      <c r="N24" s="20"/>
      <c r="O24" s="19"/>
      <c r="P24" s="21"/>
      <c r="Q24" s="19"/>
      <c r="R24" s="22"/>
      <c r="S24" s="17"/>
      <c r="T24" s="19"/>
      <c r="U24" s="19"/>
    </row>
    <row r="25" spans="1:21" s="4" customFormat="1" ht="33.75" customHeight="1" x14ac:dyDescent="0.3">
      <c r="A25" s="40" t="s">
        <v>43</v>
      </c>
      <c r="B25" s="49" t="s">
        <v>57</v>
      </c>
      <c r="C25" s="54"/>
      <c r="D25" s="54"/>
      <c r="E25" s="54"/>
      <c r="F25" s="54"/>
      <c r="G25" s="54"/>
      <c r="H25" s="54"/>
      <c r="I25" s="54"/>
      <c r="J25" s="54"/>
      <c r="K25" s="11">
        <v>798923</v>
      </c>
      <c r="M25" s="18"/>
      <c r="N25" s="18"/>
      <c r="O25" s="28"/>
      <c r="P25" s="28"/>
      <c r="Q25" s="28"/>
      <c r="R25" s="18"/>
      <c r="S25" s="18"/>
      <c r="T25" s="28"/>
      <c r="U25" s="28"/>
    </row>
    <row r="26" spans="1:21" s="3" customFormat="1" ht="69.599999999999994" customHeight="1" x14ac:dyDescent="0.3">
      <c r="A26" s="56" t="s">
        <v>42</v>
      </c>
      <c r="B26" s="49" t="s">
        <v>16</v>
      </c>
      <c r="C26" s="51" t="s">
        <v>49</v>
      </c>
      <c r="D26" s="51"/>
      <c r="E26" s="51"/>
      <c r="F26" s="51"/>
      <c r="G26" s="51"/>
      <c r="H26" s="51"/>
      <c r="I26" s="51"/>
      <c r="J26" s="51"/>
      <c r="K26" s="37">
        <v>1544075</v>
      </c>
      <c r="M26" s="17"/>
      <c r="N26" s="17"/>
      <c r="O26" s="17"/>
      <c r="P26" s="17"/>
      <c r="Q26" s="17"/>
      <c r="R26" s="17"/>
      <c r="S26" s="17"/>
      <c r="T26" s="17"/>
      <c r="U26" s="19"/>
    </row>
    <row r="27" spans="1:21" s="3" customFormat="1" ht="49.5" customHeight="1" x14ac:dyDescent="0.3">
      <c r="A27" s="56"/>
      <c r="B27" s="49"/>
      <c r="C27" s="51" t="s">
        <v>60</v>
      </c>
      <c r="D27" s="51"/>
      <c r="E27" s="51"/>
      <c r="F27" s="51"/>
      <c r="G27" s="51"/>
      <c r="H27" s="51"/>
      <c r="I27" s="51"/>
      <c r="J27" s="51"/>
      <c r="K27" s="37">
        <v>4518769</v>
      </c>
      <c r="M27" s="17"/>
      <c r="N27" s="17"/>
      <c r="O27" s="17"/>
      <c r="P27" s="17"/>
      <c r="Q27" s="17"/>
      <c r="R27" s="17"/>
      <c r="S27" s="17"/>
      <c r="T27" s="17"/>
      <c r="U27" s="17"/>
    </row>
    <row r="28" spans="1:21" s="3" customFormat="1" ht="81" customHeight="1" x14ac:dyDescent="0.3">
      <c r="A28" s="56"/>
      <c r="B28" s="49"/>
      <c r="C28" s="51" t="s">
        <v>61</v>
      </c>
      <c r="D28" s="57"/>
      <c r="E28" s="57"/>
      <c r="F28" s="57"/>
      <c r="G28" s="57"/>
      <c r="H28" s="57"/>
      <c r="I28" s="57"/>
      <c r="J28" s="57"/>
      <c r="K28" s="37">
        <v>19402020</v>
      </c>
    </row>
    <row r="29" spans="1:21" s="33" customFormat="1" ht="19.5" customHeight="1" x14ac:dyDescent="0.3">
      <c r="A29" s="34" t="s">
        <v>54</v>
      </c>
      <c r="B29" s="53" t="s">
        <v>53</v>
      </c>
      <c r="C29" s="53"/>
      <c r="D29" s="53"/>
      <c r="E29" s="53"/>
      <c r="F29" s="53"/>
      <c r="G29" s="53"/>
      <c r="H29" s="53"/>
      <c r="I29" s="53"/>
      <c r="J29" s="53"/>
      <c r="K29" s="44">
        <v>10598860</v>
      </c>
    </row>
    <row r="30" spans="1:21" s="3" customFormat="1" ht="8.25" customHeight="1" x14ac:dyDescent="0.3">
      <c r="A30" s="2"/>
      <c r="B30" s="1"/>
      <c r="C30" s="1"/>
      <c r="E30" s="5"/>
      <c r="F30" s="1"/>
      <c r="G30" s="1"/>
      <c r="H30" s="1"/>
      <c r="I30" s="1"/>
      <c r="J30" s="1"/>
      <c r="K30" s="1"/>
    </row>
    <row r="31" spans="1:21" s="3" customFormat="1" ht="15.6" x14ac:dyDescent="0.3">
      <c r="A31" s="45" t="s">
        <v>55</v>
      </c>
      <c r="B31" s="45"/>
      <c r="E31" s="5"/>
    </row>
    <row r="32" spans="1:21" s="3" customFormat="1" ht="18" customHeight="1" x14ac:dyDescent="0.3">
      <c r="A32" s="46" t="s">
        <v>59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1" s="3" customFormat="1" ht="8.2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3" customFormat="1" ht="16.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3" customFormat="1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3" customFormat="1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3" customFormat="1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s="3" customFormat="1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s="3" customFormat="1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s="3" customFormat="1" ht="15.6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s="3" customFormat="1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s="3" customFormat="1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3" customFormat="1" ht="15.6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3" customFormat="1" ht="16.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3" customFormat="1" ht="16.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3" customFormat="1" ht="15.6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3" customFormat="1" ht="17.2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s="3" customFormat="1" ht="66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36" customHeight="1" x14ac:dyDescent="0.3"/>
    <row r="50" ht="36" customHeight="1" x14ac:dyDescent="0.3"/>
    <row r="51" ht="36" customHeight="1" x14ac:dyDescent="0.3"/>
    <row r="53" ht="12.75" customHeight="1" x14ac:dyDescent="0.3"/>
    <row r="54" ht="12.75" hidden="1" customHeight="1" x14ac:dyDescent="0.3"/>
    <row r="55" ht="12.75" hidden="1" customHeight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</sheetData>
  <mergeCells count="27">
    <mergeCell ref="B11:J11"/>
    <mergeCell ref="A26:A28"/>
    <mergeCell ref="B26:B28"/>
    <mergeCell ref="C28:J28"/>
    <mergeCell ref="C26:J26"/>
    <mergeCell ref="C27:J27"/>
    <mergeCell ref="B14:B15"/>
    <mergeCell ref="C14:E14"/>
    <mergeCell ref="F14:F15"/>
    <mergeCell ref="G14:H14"/>
    <mergeCell ref="I14:J14"/>
    <mergeCell ref="A31:B31"/>
    <mergeCell ref="A32:J32"/>
    <mergeCell ref="A1:K1"/>
    <mergeCell ref="A2:K2"/>
    <mergeCell ref="A3:K3"/>
    <mergeCell ref="A5:K5"/>
    <mergeCell ref="B7:J7"/>
    <mergeCell ref="K14:K15"/>
    <mergeCell ref="B10:J10"/>
    <mergeCell ref="B12:J12"/>
    <mergeCell ref="B13:J13"/>
    <mergeCell ref="B8:J8"/>
    <mergeCell ref="B29:J29"/>
    <mergeCell ref="B25:J25"/>
    <mergeCell ref="B9:J9"/>
    <mergeCell ref="A14:A15"/>
  </mergeCells>
  <pageMargins left="0.39370078740157483" right="0.39370078740157483" top="0.59055118110236227" bottom="0.39370078740157483" header="0" footer="0"/>
  <pageSetup paperSize="9" scale="59" firstPageNumber="211" fitToHeight="2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8</vt:lpstr>
      <vt:lpstr>'Приложение №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bikova</dc:creator>
  <cp:lastModifiedBy>Шеремет Наталья Николаевна</cp:lastModifiedBy>
  <cp:lastPrinted>2025-12-25T11:42:30Z</cp:lastPrinted>
  <dcterms:created xsi:type="dcterms:W3CDTF">2022-03-10T13:47:37Z</dcterms:created>
  <dcterms:modified xsi:type="dcterms:W3CDTF">2025-12-25T11:42:48Z</dcterms:modified>
</cp:coreProperties>
</file>