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32"/>
  </bookViews>
  <sheets>
    <sheet name="приложение № 4 " sheetId="5" r:id="rId1"/>
  </sheets>
  <definedNames>
    <definedName name="_xlnm.Print_Titles" localSheetId="0">'приложение № 4 '!$A:$B,'приложение № 4 '!$7:$7</definedName>
    <definedName name="_xlnm.Print_Area" localSheetId="0">'приложение № 4 '!$A$1:$K$29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5" l="1"/>
  <c r="E31" i="5"/>
  <c r="F31" i="5"/>
  <c r="G31" i="5"/>
  <c r="H31" i="5"/>
  <c r="I31" i="5"/>
  <c r="J31" i="5"/>
  <c r="C31" i="5"/>
  <c r="C14" i="5"/>
  <c r="E13" i="5"/>
  <c r="F14" i="5" l="1"/>
  <c r="G14" i="5"/>
  <c r="H14" i="5"/>
  <c r="I14" i="5"/>
  <c r="J14" i="5"/>
  <c r="E14" i="5"/>
  <c r="H28" i="5"/>
  <c r="K28" i="5" s="1"/>
  <c r="K27" i="5"/>
  <c r="J26" i="5"/>
  <c r="I26" i="5"/>
  <c r="G26" i="5"/>
  <c r="F26" i="5"/>
  <c r="E26" i="5"/>
  <c r="D26" i="5"/>
  <c r="C26" i="5"/>
  <c r="K22" i="5"/>
  <c r="K21" i="5"/>
  <c r="F20" i="5"/>
  <c r="K20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C19" i="5"/>
  <c r="C18" i="5" s="1"/>
  <c r="D18" i="5"/>
  <c r="J17" i="5"/>
  <c r="I17" i="5"/>
  <c r="H17" i="5"/>
  <c r="G17" i="5"/>
  <c r="F17" i="5"/>
  <c r="E17" i="5"/>
  <c r="D17" i="5"/>
  <c r="C17" i="5"/>
  <c r="K16" i="5"/>
  <c r="K12" i="5"/>
  <c r="K11" i="5"/>
  <c r="K10" i="5"/>
  <c r="K9" i="5"/>
  <c r="K26" i="5" l="1"/>
  <c r="C15" i="5"/>
  <c r="D15" i="5"/>
  <c r="K19" i="5"/>
  <c r="E15" i="5"/>
  <c r="E25" i="5" s="1"/>
  <c r="F15" i="5"/>
  <c r="G15" i="5"/>
  <c r="H26" i="5"/>
  <c r="H15" i="5"/>
  <c r="K18" i="5"/>
  <c r="I15" i="5"/>
  <c r="J15" i="5"/>
  <c r="K17" i="5"/>
  <c r="C25" i="5"/>
  <c r="C23" i="5"/>
  <c r="J23" i="5" l="1"/>
  <c r="J25" i="5"/>
  <c r="F25" i="5"/>
  <c r="F24" i="5" s="1"/>
  <c r="E23" i="5"/>
  <c r="K15" i="5"/>
  <c r="I25" i="5"/>
  <c r="I24" i="5" s="1"/>
  <c r="I23" i="5"/>
  <c r="H23" i="5"/>
  <c r="H25" i="5"/>
  <c r="H24" i="5" s="1"/>
  <c r="G23" i="5"/>
  <c r="G25" i="5"/>
  <c r="G24" i="5" s="1"/>
  <c r="F23" i="5"/>
  <c r="J24" i="5"/>
  <c r="E24" i="5"/>
  <c r="C24" i="5"/>
  <c r="K13" i="5" l="1"/>
  <c r="D23" i="5" l="1"/>
  <c r="D25" i="5"/>
  <c r="D14" i="5"/>
  <c r="K8" i="5"/>
  <c r="K31" i="5" s="1"/>
  <c r="K14" i="5" l="1"/>
  <c r="D24" i="5"/>
  <c r="K25" i="5"/>
  <c r="K23" i="5"/>
  <c r="K24" i="5" l="1"/>
</calcChain>
</file>

<file path=xl/sharedStrings.xml><?xml version="1.0" encoding="utf-8"?>
<sst xmlns="http://schemas.openxmlformats.org/spreadsheetml/2006/main" count="56" uniqueCount="56">
  <si>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</si>
  <si>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</si>
  <si>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</si>
  <si>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</si>
  <si>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</si>
  <si>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</si>
  <si>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</si>
  <si>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</si>
  <si>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</si>
  <si>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</si>
  <si>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</si>
  <si>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</si>
  <si>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</si>
  <si>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</si>
  <si>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</si>
  <si>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</si>
  <si>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</si>
  <si>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</si>
  <si>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4.1.</t>
  </si>
  <si>
    <t>Субсидии из республиканского бюджета, в том числе прошлых лет:</t>
  </si>
  <si>
    <t>за счет фонда поддержки территорий городов и районов</t>
  </si>
  <si>
    <t>2.2.</t>
  </si>
  <si>
    <t>2.1.</t>
  </si>
  <si>
    <t>5.1.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</si>
  <si>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</si>
  <si>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</si>
  <si>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</si>
  <si>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</si>
  <si>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</si>
  <si>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</si>
  <si>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</si>
  <si>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</si>
  <si>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</si>
  <si>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</si>
  <si>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</si>
  <si>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</si>
  <si>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</si>
  <si>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</si>
  <si>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</si>
  <si>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2.3.</t>
  </si>
  <si>
    <t>2.3.1.</t>
  </si>
  <si>
    <t>2.3.2.</t>
  </si>
  <si>
    <t>5.2.</t>
  </si>
  <si>
    <t xml:space="preserve"> к  Закону Приднестровской Молдавской Республики </t>
  </si>
  <si>
    <t xml:space="preserve"> Приложение № 4</t>
  </si>
  <si>
    <r>
      <t>1.1.1</t>
    </r>
    <r>
      <rPr>
        <sz val="11"/>
        <color rgb="FF00B0F0"/>
        <rFont val="Times New Roman"/>
        <family val="1"/>
        <charset val="204"/>
      </rPr>
      <t>.</t>
    </r>
  </si>
  <si>
    <r>
      <t>1.1.2</t>
    </r>
    <r>
      <rPr>
        <sz val="11"/>
        <color rgb="FF00B0F0"/>
        <rFont val="Times New Roman"/>
        <family val="1"/>
        <charset val="204"/>
      </rPr>
      <t>.</t>
    </r>
  </si>
  <si>
    <r>
      <t>1.1.3</t>
    </r>
    <r>
      <rPr>
        <sz val="11"/>
        <color rgb="FF00B0F0"/>
        <rFont val="Times New Roman"/>
        <family val="1"/>
        <charset val="204"/>
      </rPr>
      <t>.</t>
    </r>
  </si>
  <si>
    <r>
      <t>1.1.4</t>
    </r>
    <r>
      <rPr>
        <sz val="11"/>
        <color rgb="FF00B0F0"/>
        <rFont val="Times New Roman"/>
        <family val="1"/>
        <charset val="204"/>
      </rPr>
      <t>.</t>
    </r>
  </si>
  <si>
    <t>Основные параметры местных бюджетов, источники покрытия дефицита местных бюджетов, объемы субсидий из республиканского бюджета на 2026 год</t>
  </si>
  <si>
    <t xml:space="preserve">"О республиканском бюджете на 2026 год" </t>
  </si>
  <si>
    <t>продукты питания</t>
  </si>
  <si>
    <t>по прочим направлениям</t>
  </si>
  <si>
    <t>ГЦП "Равные возможности"</t>
  </si>
  <si>
    <r>
      <t>2.3.1.1</t>
    </r>
    <r>
      <rPr>
        <sz val="11"/>
        <color rgb="FF00B0F0"/>
        <rFont val="Times New Roman"/>
        <family val="1"/>
        <charset val="204"/>
      </rPr>
      <t>.</t>
    </r>
  </si>
  <si>
    <r>
      <t>2.3.1.2</t>
    </r>
    <r>
      <rPr>
        <sz val="11"/>
        <color rgb="FF00B0F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</si>
</sst>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3" fontId="3" fillId="0" borderId="0" xfId="0" applyNumberFormat="1" applyFont="1"/>
    <xf numFmtId="3" fontId="4" fillId="0" borderId="0" xfId="0" applyNumberFormat="1" applyFont="1" applyFill="1" applyAlignment="1">
      <alignment vertical="center"/>
    </xf>
    <xf numFmtId="3" fontId="4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2" borderId="0" xfId="0" applyNumberFormat="1" applyFont="1" applyFill="1"/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3" fontId="6" fillId="0" borderId="0" xfId="0" applyNumberFormat="1" applyFont="1" applyFill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165" fontId="5" fillId="0" borderId="0" xfId="0" applyNumberFormat="1" applyFont="1" applyAlignment="1">
      <alignment horizontal="right" wrapText="1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165" fontId="6" fillId="0" borderId="0" xfId="0" applyNumberFormat="1" applyFont="1" applyAlignment="1">
      <alignment horizontal="right" wrapText="1"/>
    </xf>
    <xf numFmtId="3" fontId="4" fillId="0" borderId="0" xfId="0" applyNumberFormat="1" applyFont="1"/>
    <xf numFmtId="49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center" wrapText="1"/>
    </xf>
    <xf numFmtId="165" fontId="15" fillId="0" borderId="0" xfId="0" applyNumberFormat="1" applyFont="1" applyAlignment="1">
      <alignment horizontal="right" wrapText="1"/>
    </xf>
  </cellXfs>
  <cellStyles count="11">
    <cellStyle name="Обычный" xfId="0" builtinId="0"/>
    <cellStyle name="Финансовый 2" xfId="1"/>
    <cellStyle name="Финансовый 2 2" xfId="4"/>
    <cellStyle name="Финансовый 2 2 2" xfId="9"/>
    <cellStyle name="Финансовый 2 3" xfId="6"/>
    <cellStyle name="Финансовый 3" xfId="2"/>
    <cellStyle name="Финансовый 3 2" xfId="7"/>
    <cellStyle name="Финансовый 4" xfId="3"/>
    <cellStyle name="Финансовый 4 2" xfId="8"/>
    <cellStyle name="Финансовый 5" xfId="5"/>
    <cellStyle name="Финансовый 5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14" sqref="B14"/>
    </sheetView>
  </sheetViews>
  <sheetFormatPr defaultColWidth="9.109375" defaultRowHeight="13.2" x14ac:dyDescent="0.25"/>
  <cols>
    <col min="1" max="1" width="8" style="1" bestFit="1" customWidth="1"/>
    <col min="2" max="2" width="55.6640625" style="1" customWidth="1"/>
    <col min="3" max="3" width="14" style="1" bestFit="1" customWidth="1"/>
    <col min="4" max="4" width="11.5546875" style="1" bestFit="1" customWidth="1"/>
    <col min="5" max="6" width="11.33203125" style="1" bestFit="1" customWidth="1"/>
    <col min="7" max="7" width="11.33203125" style="8" bestFit="1" customWidth="1"/>
    <col min="8" max="8" width="11.33203125" style="1" bestFit="1" customWidth="1"/>
    <col min="9" max="9" width="13.88671875" style="1" customWidth="1"/>
    <col min="10" max="10" width="10.33203125" style="1" bestFit="1" customWidth="1"/>
    <col min="11" max="11" width="13.109375" style="21" customWidth="1"/>
    <col min="12" max="16384" width="9.109375" style="1"/>
  </cols>
  <sheetData>
    <row r="1" spans="1:11" s="12" customFormat="1" ht="15.75" customHeight="1" x14ac:dyDescent="0.3">
      <c r="A1" s="9"/>
      <c r="B1" s="10"/>
      <c r="C1" s="11"/>
      <c r="D1" s="11"/>
      <c r="E1" s="11"/>
      <c r="F1" s="11"/>
      <c r="G1" s="11"/>
      <c r="H1" s="35" t="s">
        <v>44</v>
      </c>
      <c r="I1" s="35"/>
      <c r="J1" s="35"/>
      <c r="K1" s="35"/>
    </row>
    <row r="2" spans="1:11" s="12" customFormat="1" ht="15.6" customHeight="1" x14ac:dyDescent="0.3">
      <c r="A2" s="9"/>
      <c r="B2" s="10"/>
      <c r="C2" s="11"/>
      <c r="D2" s="11"/>
      <c r="E2" s="11"/>
      <c r="F2" s="11"/>
      <c r="G2" s="35" t="s">
        <v>43</v>
      </c>
      <c r="H2" s="35"/>
      <c r="I2" s="35"/>
      <c r="J2" s="35"/>
      <c r="K2" s="35"/>
    </row>
    <row r="3" spans="1:11" s="12" customFormat="1" ht="15.75" customHeight="1" x14ac:dyDescent="0.3">
      <c r="A3" s="9"/>
      <c r="B3" s="10"/>
      <c r="C3" s="11"/>
      <c r="D3" s="11"/>
      <c r="E3" s="11"/>
      <c r="F3" s="11"/>
      <c r="G3" s="11"/>
      <c r="H3" s="35" t="s">
        <v>50</v>
      </c>
      <c r="I3" s="35"/>
      <c r="J3" s="35"/>
      <c r="K3" s="35"/>
    </row>
    <row r="4" spans="1:11" s="12" customFormat="1" x14ac:dyDescent="0.25">
      <c r="A4" s="9"/>
      <c r="B4" s="10"/>
      <c r="C4" s="11"/>
      <c r="D4" s="11"/>
      <c r="E4" s="11"/>
      <c r="F4" s="11"/>
      <c r="G4" s="11"/>
      <c r="H4" s="16"/>
      <c r="I4" s="16"/>
      <c r="J4" s="16"/>
      <c r="K4" s="20"/>
    </row>
    <row r="5" spans="1:11" ht="13.8" x14ac:dyDescent="0.25">
      <c r="A5" s="34" t="s">
        <v>49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2.75" customHeight="1" x14ac:dyDescent="0.3">
      <c r="A6" s="30"/>
      <c r="B6" s="30"/>
      <c r="G6" s="1"/>
      <c r="K6" s="33" t="s">
        <v>12</v>
      </c>
    </row>
    <row r="7" spans="1:11" s="2" customFormat="1" ht="21.75" customHeight="1" x14ac:dyDescent="0.3">
      <c r="A7" s="32"/>
      <c r="B7" s="31"/>
      <c r="C7" s="17" t="s">
        <v>0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  <c r="K7" s="17" t="s">
        <v>8</v>
      </c>
    </row>
    <row r="8" spans="1:11" s="2" customFormat="1" ht="20.399999999999999" customHeight="1" x14ac:dyDescent="0.3">
      <c r="A8" s="22" t="s">
        <v>13</v>
      </c>
      <c r="B8" s="23" t="s">
        <v>10</v>
      </c>
      <c r="C8" s="3">
        <v>472389855</v>
      </c>
      <c r="D8" s="3">
        <v>41226460</v>
      </c>
      <c r="E8" s="3">
        <v>186706016</v>
      </c>
      <c r="F8" s="3">
        <v>175717174</v>
      </c>
      <c r="G8" s="3">
        <v>70161470</v>
      </c>
      <c r="H8" s="3">
        <v>124719018</v>
      </c>
      <c r="I8" s="3">
        <v>83060414</v>
      </c>
      <c r="J8" s="3">
        <v>38753256</v>
      </c>
      <c r="K8" s="4">
        <f>SUM(C8:J8)</f>
        <v>1192733663</v>
      </c>
    </row>
    <row r="9" spans="1:11" s="2" customFormat="1" ht="13.8" x14ac:dyDescent="0.3">
      <c r="A9" s="24" t="s">
        <v>27</v>
      </c>
      <c r="B9" s="25" t="s">
        <v>30</v>
      </c>
      <c r="C9" s="3">
        <v>62678386</v>
      </c>
      <c r="D9" s="3">
        <v>4045430</v>
      </c>
      <c r="E9" s="3">
        <v>35143462</v>
      </c>
      <c r="F9" s="3">
        <v>24463907</v>
      </c>
      <c r="G9" s="3">
        <v>10601867</v>
      </c>
      <c r="H9" s="3">
        <v>19834794</v>
      </c>
      <c r="I9" s="3">
        <v>17088249</v>
      </c>
      <c r="J9" s="3">
        <v>6844041</v>
      </c>
      <c r="K9" s="4">
        <f t="shared" ref="K9:K13" si="0">SUM(C9:J9)</f>
        <v>180700136</v>
      </c>
    </row>
    <row r="10" spans="1:11" s="2" customFormat="1" ht="27.6" x14ac:dyDescent="0.3">
      <c r="A10" s="26" t="s">
        <v>45</v>
      </c>
      <c r="B10" s="27" t="s">
        <v>25</v>
      </c>
      <c r="C10" s="5">
        <v>5114108</v>
      </c>
      <c r="D10" s="5">
        <v>869898</v>
      </c>
      <c r="E10" s="5">
        <v>2053274</v>
      </c>
      <c r="F10" s="5">
        <v>3238920</v>
      </c>
      <c r="G10" s="5">
        <v>880282</v>
      </c>
      <c r="H10" s="5">
        <v>1719763</v>
      </c>
      <c r="I10" s="5">
        <v>738833</v>
      </c>
      <c r="J10" s="5">
        <v>400261</v>
      </c>
      <c r="K10" s="4">
        <f t="shared" si="0"/>
        <v>15015339</v>
      </c>
    </row>
    <row r="11" spans="1:11" s="2" customFormat="1" ht="29.4" customHeight="1" x14ac:dyDescent="0.3">
      <c r="A11" s="26" t="s">
        <v>46</v>
      </c>
      <c r="B11" s="27" t="s">
        <v>26</v>
      </c>
      <c r="C11" s="5">
        <v>29779739</v>
      </c>
      <c r="D11" s="5">
        <v>792574</v>
      </c>
      <c r="E11" s="5">
        <v>19794828</v>
      </c>
      <c r="F11" s="5">
        <v>8229535</v>
      </c>
      <c r="G11" s="5">
        <v>3967764</v>
      </c>
      <c r="H11" s="5">
        <v>7389268</v>
      </c>
      <c r="I11" s="5">
        <v>5924176</v>
      </c>
      <c r="J11" s="5">
        <v>3045686</v>
      </c>
      <c r="K11" s="4">
        <f t="shared" si="0"/>
        <v>78923570</v>
      </c>
    </row>
    <row r="12" spans="1:11" s="2" customFormat="1" ht="28.95" customHeight="1" x14ac:dyDescent="0.3">
      <c r="A12" s="26" t="s">
        <v>47</v>
      </c>
      <c r="B12" s="27" t="s">
        <v>33</v>
      </c>
      <c r="C12" s="5">
        <v>5039724</v>
      </c>
      <c r="D12" s="5">
        <v>400141</v>
      </c>
      <c r="E12" s="5">
        <v>3237474</v>
      </c>
      <c r="F12" s="5">
        <v>2602620</v>
      </c>
      <c r="G12" s="5">
        <v>1235246</v>
      </c>
      <c r="H12" s="5">
        <v>2927572</v>
      </c>
      <c r="I12" s="5">
        <v>1247320</v>
      </c>
      <c r="J12" s="5">
        <v>901059</v>
      </c>
      <c r="K12" s="4">
        <f t="shared" si="0"/>
        <v>17591156</v>
      </c>
    </row>
    <row r="13" spans="1:11" s="2" customFormat="1" ht="39" customHeight="1" x14ac:dyDescent="0.3">
      <c r="A13" s="26" t="s">
        <v>48</v>
      </c>
      <c r="B13" s="27" t="s">
        <v>34</v>
      </c>
      <c r="C13" s="5">
        <v>21726978</v>
      </c>
      <c r="D13" s="5">
        <v>1982817</v>
      </c>
      <c r="E13" s="5">
        <f>8611512</f>
        <v>8611512</v>
      </c>
      <c r="F13" s="5">
        <v>7797552</v>
      </c>
      <c r="G13" s="5">
        <v>3661253</v>
      </c>
      <c r="H13" s="5">
        <v>5503866</v>
      </c>
      <c r="I13" s="5">
        <v>3111683</v>
      </c>
      <c r="J13" s="5">
        <v>1585273</v>
      </c>
      <c r="K13" s="4">
        <f t="shared" si="0"/>
        <v>53980934</v>
      </c>
    </row>
    <row r="14" spans="1:11" s="2" customFormat="1" ht="13.8" x14ac:dyDescent="0.3">
      <c r="A14" s="24" t="s">
        <v>28</v>
      </c>
      <c r="B14" s="25" t="s">
        <v>29</v>
      </c>
      <c r="C14" s="3">
        <f>C8-C9</f>
        <v>409711469</v>
      </c>
      <c r="D14" s="3">
        <f t="shared" ref="D14:J14" si="1">D8-D9</f>
        <v>37181030</v>
      </c>
      <c r="E14" s="3">
        <f t="shared" si="1"/>
        <v>151562554</v>
      </c>
      <c r="F14" s="3">
        <f t="shared" si="1"/>
        <v>151253267</v>
      </c>
      <c r="G14" s="3">
        <f t="shared" si="1"/>
        <v>59559603</v>
      </c>
      <c r="H14" s="3">
        <f t="shared" si="1"/>
        <v>104884224</v>
      </c>
      <c r="I14" s="3">
        <f t="shared" si="1"/>
        <v>65972165</v>
      </c>
      <c r="J14" s="3">
        <f t="shared" si="1"/>
        <v>31909215</v>
      </c>
      <c r="K14" s="4">
        <f>SUM(C14:J14)</f>
        <v>1012033527</v>
      </c>
    </row>
    <row r="15" spans="1:11" s="2" customFormat="1" ht="15" customHeight="1" x14ac:dyDescent="0.3">
      <c r="A15" s="22" t="s">
        <v>14</v>
      </c>
      <c r="B15" s="23" t="s">
        <v>31</v>
      </c>
      <c r="C15" s="4">
        <f>C17+C18</f>
        <v>472389855</v>
      </c>
      <c r="D15" s="4">
        <f t="shared" ref="D15:E15" si="2">D17+D18</f>
        <v>41226460</v>
      </c>
      <c r="E15" s="4">
        <f t="shared" si="2"/>
        <v>320218042</v>
      </c>
      <c r="F15" s="4">
        <f>F17+F18</f>
        <v>307203995</v>
      </c>
      <c r="G15" s="4">
        <f t="shared" ref="G15:J15" si="3">G17+G18</f>
        <v>155201081</v>
      </c>
      <c r="H15" s="4">
        <f t="shared" si="3"/>
        <v>268347959</v>
      </c>
      <c r="I15" s="4">
        <f t="shared" si="3"/>
        <v>160082655</v>
      </c>
      <c r="J15" s="4">
        <f t="shared" si="3"/>
        <v>89535800</v>
      </c>
      <c r="K15" s="4">
        <f t="shared" ref="K15:K19" si="4">SUM(C15:J15)</f>
        <v>1814205847</v>
      </c>
    </row>
    <row r="16" spans="1:11" s="2" customFormat="1" ht="16.2" customHeight="1" x14ac:dyDescent="0.3">
      <c r="A16" s="22" t="s">
        <v>22</v>
      </c>
      <c r="B16" s="23" t="s">
        <v>38</v>
      </c>
      <c r="C16" s="4">
        <v>28369472</v>
      </c>
      <c r="D16" s="4">
        <v>3607490</v>
      </c>
      <c r="E16" s="4">
        <v>22891989</v>
      </c>
      <c r="F16" s="4">
        <v>23743000</v>
      </c>
      <c r="G16" s="4">
        <v>9319775</v>
      </c>
      <c r="H16" s="4">
        <v>14664031</v>
      </c>
      <c r="I16" s="4">
        <v>9225221</v>
      </c>
      <c r="J16" s="4">
        <v>6290723</v>
      </c>
      <c r="K16" s="4">
        <f t="shared" si="4"/>
        <v>118111701</v>
      </c>
    </row>
    <row r="17" spans="1:11" s="2" customFormat="1" ht="15" customHeight="1" x14ac:dyDescent="0.3">
      <c r="A17" s="22" t="s">
        <v>21</v>
      </c>
      <c r="B17" s="25" t="s">
        <v>32</v>
      </c>
      <c r="C17" s="4">
        <f>C9</f>
        <v>62678386</v>
      </c>
      <c r="D17" s="4">
        <f t="shared" ref="D17:J17" si="5">D9</f>
        <v>4045430</v>
      </c>
      <c r="E17" s="4">
        <f t="shared" si="5"/>
        <v>35143462</v>
      </c>
      <c r="F17" s="4">
        <f t="shared" si="5"/>
        <v>24463907</v>
      </c>
      <c r="G17" s="4">
        <f t="shared" si="5"/>
        <v>10601867</v>
      </c>
      <c r="H17" s="4">
        <f t="shared" si="5"/>
        <v>19834794</v>
      </c>
      <c r="I17" s="4">
        <f t="shared" si="5"/>
        <v>17088249</v>
      </c>
      <c r="J17" s="4">
        <f t="shared" si="5"/>
        <v>6844041</v>
      </c>
      <c r="K17" s="4">
        <f t="shared" si="4"/>
        <v>180700136</v>
      </c>
    </row>
    <row r="18" spans="1:11" s="2" customFormat="1" ht="16.2" customHeight="1" x14ac:dyDescent="0.3">
      <c r="A18" s="22" t="s">
        <v>39</v>
      </c>
      <c r="B18" s="25" t="s">
        <v>35</v>
      </c>
      <c r="C18" s="4">
        <f>C19+C22</f>
        <v>409711469</v>
      </c>
      <c r="D18" s="4">
        <f t="shared" ref="D18:E18" si="6">D19+D22</f>
        <v>37181030</v>
      </c>
      <c r="E18" s="4">
        <f t="shared" si="6"/>
        <v>285074580</v>
      </c>
      <c r="F18" s="4">
        <f>F19+F22</f>
        <v>282740088</v>
      </c>
      <c r="G18" s="4">
        <f t="shared" ref="G18:I18" si="7">G19+G22</f>
        <v>144599214</v>
      </c>
      <c r="H18" s="4">
        <f t="shared" si="7"/>
        <v>248513165</v>
      </c>
      <c r="I18" s="4">
        <f t="shared" si="7"/>
        <v>142994406</v>
      </c>
      <c r="J18" s="4">
        <f>J19+J22</f>
        <v>82691759</v>
      </c>
      <c r="K18" s="4">
        <f t="shared" si="4"/>
        <v>1633505711</v>
      </c>
    </row>
    <row r="19" spans="1:11" s="2" customFormat="1" ht="20.399999999999999" customHeight="1" x14ac:dyDescent="0.3">
      <c r="A19" s="22" t="s">
        <v>40</v>
      </c>
      <c r="B19" s="28" t="s">
        <v>36</v>
      </c>
      <c r="C19" s="5">
        <f>361312003+461665</f>
        <v>361773668</v>
      </c>
      <c r="D19" s="6">
        <v>31928820</v>
      </c>
      <c r="E19" s="6">
        <f>248738971+45193</f>
        <v>248784164</v>
      </c>
      <c r="F19" s="6">
        <f>247868484+680962+503630</f>
        <v>249053076</v>
      </c>
      <c r="G19" s="6">
        <f>130997748+30749</f>
        <v>131028497</v>
      </c>
      <c r="H19" s="6">
        <f>219950256+397393</f>
        <v>220347649</v>
      </c>
      <c r="I19" s="6">
        <f>126977289+171700</f>
        <v>127148989</v>
      </c>
      <c r="J19" s="6">
        <f>73323442+6000</f>
        <v>73329442</v>
      </c>
      <c r="K19" s="6">
        <f t="shared" si="4"/>
        <v>1443394305</v>
      </c>
    </row>
    <row r="20" spans="1:11" s="19" customFormat="1" ht="13.8" x14ac:dyDescent="0.3">
      <c r="A20" s="29" t="s">
        <v>54</v>
      </c>
      <c r="B20" s="27" t="s">
        <v>51</v>
      </c>
      <c r="C20" s="6">
        <v>33343924</v>
      </c>
      <c r="D20" s="6">
        <v>2411264</v>
      </c>
      <c r="E20" s="6">
        <v>17244537</v>
      </c>
      <c r="F20" s="6">
        <f>16530534+680962</f>
        <v>17211496</v>
      </c>
      <c r="G20" s="6">
        <v>12428763</v>
      </c>
      <c r="H20" s="6">
        <v>14709760</v>
      </c>
      <c r="I20" s="6">
        <v>5821356</v>
      </c>
      <c r="J20" s="6">
        <v>3671429</v>
      </c>
      <c r="K20" s="4">
        <f t="shared" ref="K20:K25" si="8">SUM(C20:J20)</f>
        <v>106842529</v>
      </c>
    </row>
    <row r="21" spans="1:11" s="19" customFormat="1" ht="13.8" x14ac:dyDescent="0.3">
      <c r="A21" s="29" t="s">
        <v>55</v>
      </c>
      <c r="B21" s="27" t="s">
        <v>53</v>
      </c>
      <c r="C21" s="6">
        <v>461665</v>
      </c>
      <c r="D21" s="6"/>
      <c r="E21" s="6">
        <v>45193</v>
      </c>
      <c r="F21" s="6">
        <v>503630</v>
      </c>
      <c r="G21" s="6"/>
      <c r="H21" s="6"/>
      <c r="I21" s="6">
        <v>171700</v>
      </c>
      <c r="J21" s="6">
        <v>6000</v>
      </c>
      <c r="K21" s="4">
        <f t="shared" si="8"/>
        <v>1188188</v>
      </c>
    </row>
    <row r="22" spans="1:11" s="2" customFormat="1" ht="20.399999999999999" customHeight="1" x14ac:dyDescent="0.3">
      <c r="A22" s="22" t="s">
        <v>41</v>
      </c>
      <c r="B22" s="28" t="s">
        <v>52</v>
      </c>
      <c r="C22" s="6">
        <v>47937801</v>
      </c>
      <c r="D22" s="6">
        <v>5252210</v>
      </c>
      <c r="E22" s="6">
        <v>36290416</v>
      </c>
      <c r="F22" s="6">
        <v>33687012</v>
      </c>
      <c r="G22" s="6">
        <v>13570717</v>
      </c>
      <c r="H22" s="6">
        <v>28165516</v>
      </c>
      <c r="I22" s="6">
        <v>15845417</v>
      </c>
      <c r="J22" s="6">
        <v>9362317</v>
      </c>
      <c r="K22" s="4">
        <f t="shared" si="8"/>
        <v>190111406</v>
      </c>
    </row>
    <row r="23" spans="1:11" s="2" customFormat="1" ht="20.399999999999999" customHeight="1" x14ac:dyDescent="0.3">
      <c r="A23" s="22" t="s">
        <v>15</v>
      </c>
      <c r="B23" s="23" t="s">
        <v>9</v>
      </c>
      <c r="C23" s="4">
        <f t="shared" ref="C23:J23" si="9">C15-C8</f>
        <v>0</v>
      </c>
      <c r="D23" s="4">
        <f t="shared" si="9"/>
        <v>0</v>
      </c>
      <c r="E23" s="4">
        <f t="shared" si="9"/>
        <v>133512026</v>
      </c>
      <c r="F23" s="4">
        <f t="shared" si="9"/>
        <v>131486821</v>
      </c>
      <c r="G23" s="4">
        <f t="shared" si="9"/>
        <v>85039611</v>
      </c>
      <c r="H23" s="4">
        <f t="shared" si="9"/>
        <v>143628941</v>
      </c>
      <c r="I23" s="4">
        <f t="shared" si="9"/>
        <v>77022241</v>
      </c>
      <c r="J23" s="4">
        <f t="shared" si="9"/>
        <v>50782544</v>
      </c>
      <c r="K23" s="4">
        <f t="shared" si="8"/>
        <v>621472184</v>
      </c>
    </row>
    <row r="24" spans="1:11" s="7" customFormat="1" ht="20.399999999999999" customHeight="1" x14ac:dyDescent="0.3">
      <c r="A24" s="22" t="s">
        <v>16</v>
      </c>
      <c r="B24" s="23" t="s">
        <v>11</v>
      </c>
      <c r="C24" s="4">
        <f>SUM(C25)</f>
        <v>0</v>
      </c>
      <c r="D24" s="4">
        <f t="shared" ref="D24:I24" si="10">SUM(D25)</f>
        <v>0</v>
      </c>
      <c r="E24" s="4">
        <f>SUM(E25)</f>
        <v>133512026</v>
      </c>
      <c r="F24" s="4">
        <f t="shared" si="10"/>
        <v>131486821</v>
      </c>
      <c r="G24" s="4">
        <f t="shared" si="10"/>
        <v>85039611</v>
      </c>
      <c r="H24" s="4">
        <f t="shared" si="10"/>
        <v>143628941</v>
      </c>
      <c r="I24" s="4">
        <f t="shared" si="10"/>
        <v>77022241</v>
      </c>
      <c r="J24" s="4">
        <f>J23</f>
        <v>50782544</v>
      </c>
      <c r="K24" s="4">
        <f t="shared" si="8"/>
        <v>621472184</v>
      </c>
    </row>
    <row r="25" spans="1:11" s="2" customFormat="1" ht="17.25" customHeight="1" x14ac:dyDescent="0.3">
      <c r="A25" s="29" t="s">
        <v>18</v>
      </c>
      <c r="B25" s="28" t="s">
        <v>37</v>
      </c>
      <c r="C25" s="6">
        <f>C15-C8</f>
        <v>0</v>
      </c>
      <c r="D25" s="6">
        <f t="shared" ref="D25:J25" si="11">D15-D8</f>
        <v>0</v>
      </c>
      <c r="E25" s="6">
        <f t="shared" si="11"/>
        <v>133512026</v>
      </c>
      <c r="F25" s="6">
        <f t="shared" si="11"/>
        <v>131486821</v>
      </c>
      <c r="G25" s="6">
        <f t="shared" si="11"/>
        <v>85039611</v>
      </c>
      <c r="H25" s="6">
        <f t="shared" si="11"/>
        <v>143628941</v>
      </c>
      <c r="I25" s="6">
        <f t="shared" si="11"/>
        <v>77022241</v>
      </c>
      <c r="J25" s="6">
        <f t="shared" si="11"/>
        <v>50782544</v>
      </c>
      <c r="K25" s="4">
        <f t="shared" si="8"/>
        <v>621472184</v>
      </c>
    </row>
    <row r="26" spans="1:11" s="18" customFormat="1" ht="29.25" customHeight="1" x14ac:dyDescent="0.3">
      <c r="A26" s="22" t="s">
        <v>17</v>
      </c>
      <c r="B26" s="23" t="s">
        <v>19</v>
      </c>
      <c r="C26" s="4">
        <f>C27+C28</f>
        <v>42221838</v>
      </c>
      <c r="D26" s="4">
        <f t="shared" ref="D26:K26" si="12">D27+D28</f>
        <v>1474925</v>
      </c>
      <c r="E26" s="4">
        <f t="shared" si="12"/>
        <v>28677853</v>
      </c>
      <c r="F26" s="4">
        <f t="shared" si="12"/>
        <v>41929712</v>
      </c>
      <c r="G26" s="4">
        <f t="shared" si="12"/>
        <v>29400326</v>
      </c>
      <c r="H26" s="4">
        <f t="shared" si="12"/>
        <v>45941732</v>
      </c>
      <c r="I26" s="4">
        <f t="shared" si="12"/>
        <v>26729335</v>
      </c>
      <c r="J26" s="4">
        <f t="shared" si="12"/>
        <v>22798628</v>
      </c>
      <c r="K26" s="4">
        <f t="shared" si="12"/>
        <v>239174349</v>
      </c>
    </row>
    <row r="27" spans="1:11" s="18" customFormat="1" ht="18" customHeight="1" x14ac:dyDescent="0.3">
      <c r="A27" s="29" t="s">
        <v>23</v>
      </c>
      <c r="B27" s="28" t="s">
        <v>20</v>
      </c>
      <c r="C27" s="6">
        <v>1016406</v>
      </c>
      <c r="D27" s="6">
        <v>88214</v>
      </c>
      <c r="E27" s="6">
        <v>395662</v>
      </c>
      <c r="F27" s="6">
        <v>430229</v>
      </c>
      <c r="G27" s="6">
        <v>121564</v>
      </c>
      <c r="H27" s="6">
        <v>393620</v>
      </c>
      <c r="I27" s="6">
        <v>204517</v>
      </c>
      <c r="J27" s="6">
        <v>83394</v>
      </c>
      <c r="K27" s="4">
        <f t="shared" ref="K27:K28" si="13">SUM(C27:J27)</f>
        <v>2733606</v>
      </c>
    </row>
    <row r="28" spans="1:11" s="18" customFormat="1" ht="18" customHeight="1" x14ac:dyDescent="0.3">
      <c r="A28" s="29" t="s">
        <v>42</v>
      </c>
      <c r="B28" s="28" t="s">
        <v>24</v>
      </c>
      <c r="C28" s="6">
        <v>41205432</v>
      </c>
      <c r="D28" s="6">
        <v>1386711</v>
      </c>
      <c r="E28" s="6">
        <v>28282191</v>
      </c>
      <c r="F28" s="6">
        <v>41499483</v>
      </c>
      <c r="G28" s="6">
        <v>29278762</v>
      </c>
      <c r="H28" s="6">
        <f>44749189+798923</f>
        <v>45548112</v>
      </c>
      <c r="I28" s="6">
        <v>26524818</v>
      </c>
      <c r="J28" s="6">
        <v>22715234</v>
      </c>
      <c r="K28" s="4">
        <f t="shared" si="13"/>
        <v>236440743</v>
      </c>
    </row>
    <row r="30" spans="1:11" hidden="1" x14ac:dyDescent="0.25">
      <c r="C30" s="1">
        <v>472389855</v>
      </c>
      <c r="D30" s="1">
        <v>41226460</v>
      </c>
      <c r="E30" s="1">
        <v>186706016</v>
      </c>
      <c r="F30" s="1">
        <v>175717174</v>
      </c>
      <c r="G30" s="1">
        <v>70161470</v>
      </c>
      <c r="H30" s="1">
        <v>124719018</v>
      </c>
      <c r="I30" s="1">
        <v>83060414</v>
      </c>
      <c r="J30" s="1">
        <v>38753256</v>
      </c>
      <c r="K30" s="21">
        <v>1192733663</v>
      </c>
    </row>
    <row r="31" spans="1:11" hidden="1" x14ac:dyDescent="0.25">
      <c r="C31" s="1">
        <f>C8-C30</f>
        <v>0</v>
      </c>
      <c r="D31" s="1">
        <f t="shared" ref="D31:K31" si="14">D8-D30</f>
        <v>0</v>
      </c>
      <c r="E31" s="1">
        <f t="shared" si="14"/>
        <v>0</v>
      </c>
      <c r="F31" s="1">
        <f t="shared" si="14"/>
        <v>0</v>
      </c>
      <c r="G31" s="1">
        <f t="shared" si="14"/>
        <v>0</v>
      </c>
      <c r="H31" s="1">
        <f t="shared" si="14"/>
        <v>0</v>
      </c>
      <c r="I31" s="1">
        <f t="shared" si="14"/>
        <v>0</v>
      </c>
      <c r="J31" s="1">
        <f t="shared" si="14"/>
        <v>0</v>
      </c>
      <c r="K31" s="1">
        <f t="shared" si="14"/>
        <v>0</v>
      </c>
    </row>
    <row r="32" spans="1:11" hidden="1" x14ac:dyDescent="0.25">
      <c r="G32" s="1"/>
    </row>
    <row r="33" spans="2:7" hidden="1" x14ac:dyDescent="0.25">
      <c r="G33" s="1"/>
    </row>
    <row r="34" spans="2:7" hidden="1" x14ac:dyDescent="0.25">
      <c r="B34" s="13"/>
    </row>
    <row r="35" spans="2:7" x14ac:dyDescent="0.25">
      <c r="B35" s="14"/>
    </row>
    <row r="36" spans="2:7" x14ac:dyDescent="0.25">
      <c r="B36" s="15"/>
    </row>
    <row r="40" spans="2:7" x14ac:dyDescent="0.25">
      <c r="G40" s="1"/>
    </row>
  </sheetData>
  <mergeCells count="4">
    <mergeCell ref="A5:K5"/>
    <mergeCell ref="H1:K1"/>
    <mergeCell ref="H3:K3"/>
    <mergeCell ref="G2:K2"/>
  </mergeCells>
  <pageMargins left="0.39370078740157483" right="0.39370078740157483" top="1.1811023622047245" bottom="0.39370078740157483" header="0" footer="0"/>
  <pageSetup paperSize="9" scale="80" firstPageNumber="204" orientation="landscape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4 </vt:lpstr>
      <vt:lpstr>'приложение № 4 '!Заголовки_для_печати</vt:lpstr>
      <vt:lpstr>'приложение № 4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2025-12-25T11:36:39Z</dcterms:modified>
</cp:coreProperties>
</file>