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228"/>
  </bookViews>
  <sheets>
    <sheet name="Приложение № 2.24 (1695)" sheetId="1" r:id="rId1"/>
  </sheets>
  <definedNames>
    <definedName name="_xlnm.Print_Titles" localSheetId="0">'Приложение № 2.24 (1695)'!$13:$13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18" i="1"/>
  <c r="C17" i="1"/>
  <c r="C31" i="1"/>
  <c r="C27" i="1"/>
  <c r="C26" i="1"/>
  <c r="C24" i="1"/>
  <c r="C23" i="1"/>
  <c r="C22" i="1"/>
  <c r="C21" i="1"/>
  <c r="C20" i="1"/>
  <c r="C19" i="1"/>
  <c r="C16" i="1"/>
  <c r="C15" i="1"/>
  <c r="F31" i="1" l="1"/>
  <c r="F30" i="1"/>
  <c r="E32" i="1" l="1"/>
  <c r="D32" i="1"/>
  <c r="C32" i="1"/>
  <c r="F32" i="1"/>
  <c r="C28" i="1"/>
  <c r="C33" i="1" l="1"/>
  <c r="E28" i="1"/>
  <c r="E33" i="1" s="1"/>
  <c r="D28" i="1"/>
  <c r="D33" i="1" s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28" i="1" l="1"/>
  <c r="F33" i="1" s="1"/>
</calcChain>
</file>

<file path=xl/sharedStrings.xml><?xml version="1.0" encoding="utf-8"?>
<sst xmlns="http://schemas.openxmlformats.org/spreadsheetml/2006/main" count="53" uniqueCount="48">
  <si>
    <t>Министерство цифрового развития, связи и массовых  коммуникаций Приднестровской Молдавской Республики</t>
  </si>
  <si>
    <t>№ п/п</t>
  </si>
  <si>
    <t>Направления финансирования</t>
  </si>
  <si>
    <t>Государственная информационная система "Электронные платежи"</t>
  </si>
  <si>
    <t>Государственная информационная система "Государственный земельный кадастр"</t>
  </si>
  <si>
    <t>Государственная информационная система "Корневой удостоверяющий центр Приднестровской Молдавской Республики"</t>
  </si>
  <si>
    <t>Государственная информационная система  "Сеть передачи данных межведомственного электронного взаимодействия Приднестровской Молдавской Республики"</t>
  </si>
  <si>
    <t>Государственная информационная система  "Система межведомственного обмена данными"</t>
  </si>
  <si>
    <t>Государственная информационная система  "Межведомственный электронный документооборот"</t>
  </si>
  <si>
    <t>Государственная информационная система  "Единый реестр государственных услуг"</t>
  </si>
  <si>
    <t>Государственная информационная система "Реестр документов разрешительного характера"</t>
  </si>
  <si>
    <t>Государственная информационная система "Регистрация юридических лиц "Одно окно"</t>
  </si>
  <si>
    <t>Государственная информационная система "Регистрация индивидуальных предпринимателей "Одно окно"</t>
  </si>
  <si>
    <t>Итого</t>
  </si>
  <si>
    <t>к Закону Приднестровской Молдавской Республики</t>
  </si>
  <si>
    <t>Государственная информационная система  "Портал государственных услуг Приднестровской Молдавской Республики"</t>
  </si>
  <si>
    <t>Смета расходов на финансирование государственного заказа по обеспечению создания, сопровождения и развития комплекса информационных систем,  используемых для реализации государственных функций и предоставления государственных услуг в электронной форме "Элекронное Правительство" на 2025 год</t>
  </si>
  <si>
    <t>"О республиканском бюджете на 2025 год"</t>
  </si>
  <si>
    <t>Государственная информационная система "Система электронной демократии"</t>
  </si>
  <si>
    <t>Министерство экономического развития Приднестровской Молдавской Республики</t>
  </si>
  <si>
    <t>Государственная информационная система "Закупки"</t>
  </si>
  <si>
    <t>Государственная информационная система "Государственное имущество"</t>
  </si>
  <si>
    <t>Всего</t>
  </si>
  <si>
    <t>Приложение № 2.24</t>
  </si>
  <si>
    <t>Примечание.</t>
  </si>
  <si>
    <t>(руб.)</t>
  </si>
  <si>
    <t>Стоимость сопровождения ГИС</t>
  </si>
  <si>
    <t>Стоимость создания ГИС</t>
  </si>
  <si>
    <t>Стоимость развития ГИС</t>
  </si>
  <si>
    <t>Стоимость ГИС</t>
  </si>
  <si>
    <t>"О внесении изменений и дополнений</t>
  </si>
  <si>
    <t>в Закон Приднестровской Молдавской Республики</t>
  </si>
  <si>
    <r>
      <t>1</t>
    </r>
    <r>
      <rPr>
        <sz val="14"/>
        <color rgb="FF00B0F0"/>
        <rFont val="Times New Roman"/>
        <family val="1"/>
        <charset val="204"/>
      </rPr>
      <t>.</t>
    </r>
  </si>
  <si>
    <r>
      <t>2</t>
    </r>
    <r>
      <rPr>
        <sz val="14"/>
        <color rgb="FF00B0F0"/>
        <rFont val="Times New Roman"/>
        <family val="1"/>
        <charset val="204"/>
      </rPr>
      <t>.</t>
    </r>
  </si>
  <si>
    <r>
      <t>3</t>
    </r>
    <r>
      <rPr>
        <sz val="14"/>
        <color rgb="FF00B0F0"/>
        <rFont val="Times New Roman"/>
        <family val="1"/>
        <charset val="204"/>
      </rPr>
      <t>.</t>
    </r>
  </si>
  <si>
    <r>
      <t>4</t>
    </r>
    <r>
      <rPr>
        <sz val="14"/>
        <color rgb="FF00B0F0"/>
        <rFont val="Times New Roman"/>
        <family val="1"/>
        <charset val="204"/>
      </rPr>
      <t>.</t>
    </r>
  </si>
  <si>
    <r>
      <t>5</t>
    </r>
    <r>
      <rPr>
        <sz val="14"/>
        <color rgb="FF00B0F0"/>
        <rFont val="Times New Roman"/>
        <family val="1"/>
        <charset val="204"/>
      </rPr>
      <t>.</t>
    </r>
  </si>
  <si>
    <r>
      <t>6</t>
    </r>
    <r>
      <rPr>
        <sz val="14"/>
        <color rgb="FF00B0F0"/>
        <rFont val="Times New Roman"/>
        <family val="1"/>
        <charset val="204"/>
      </rPr>
      <t>.</t>
    </r>
  </si>
  <si>
    <r>
      <t>7</t>
    </r>
    <r>
      <rPr>
        <sz val="14"/>
        <color rgb="FF00B0F0"/>
        <rFont val="Times New Roman"/>
        <family val="1"/>
        <charset val="204"/>
      </rPr>
      <t>.</t>
    </r>
  </si>
  <si>
    <r>
      <t>8</t>
    </r>
    <r>
      <rPr>
        <sz val="14"/>
        <color rgb="FF00B0F0"/>
        <rFont val="Times New Roman"/>
        <family val="1"/>
        <charset val="204"/>
      </rPr>
      <t>.</t>
    </r>
  </si>
  <si>
    <r>
      <t>9</t>
    </r>
    <r>
      <rPr>
        <sz val="14"/>
        <color rgb="FF00B0F0"/>
        <rFont val="Times New Roman"/>
        <family val="1"/>
        <charset val="204"/>
      </rPr>
      <t>.</t>
    </r>
  </si>
  <si>
    <r>
      <t>10</t>
    </r>
    <r>
      <rPr>
        <sz val="14"/>
        <color rgb="FF00B0F0"/>
        <rFont val="Times New Roman"/>
        <family val="1"/>
        <charset val="204"/>
      </rPr>
      <t>.</t>
    </r>
  </si>
  <si>
    <r>
      <t>11</t>
    </r>
    <r>
      <rPr>
        <sz val="14"/>
        <color rgb="FF00B0F0"/>
        <rFont val="Times New Roman"/>
        <family val="1"/>
        <charset val="204"/>
      </rPr>
      <t>.</t>
    </r>
  </si>
  <si>
    <r>
      <t>12</t>
    </r>
    <r>
      <rPr>
        <sz val="14"/>
        <color rgb="FF00B0F0"/>
        <rFont val="Times New Roman"/>
        <family val="1"/>
        <charset val="204"/>
      </rPr>
      <t>.</t>
    </r>
  </si>
  <si>
    <r>
      <t>13</t>
    </r>
    <r>
      <rPr>
        <sz val="14"/>
        <color rgb="FF00B0F0"/>
        <rFont val="Times New Roman"/>
        <family val="1"/>
        <charset val="204"/>
      </rPr>
      <t>.</t>
    </r>
  </si>
  <si>
    <t>Приложение № 16</t>
  </si>
  <si>
    <t>Государственная информационная система "Система идентификации и аутентификации"</t>
  </si>
  <si>
    <t>Разрешить исполнительному органу государственной власти, ответственному за исполнение республиканского бюджета, на основании обоснованных обращений главных распределителей бюджетных средств перераспределять средства в пределах общей стоимости государственного заказа, утвержденного настоящим Приложением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</si>
</sst>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B0F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3" fontId="3" fillId="0" borderId="1" xfId="2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3" fontId="3" fillId="0" borderId="10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3" fontId="7" fillId="0" borderId="7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horizontal="right" vertical="center" wrapText="1"/>
    </xf>
    <xf numFmtId="3" fontId="7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/>
    </xf>
    <xf numFmtId="3" fontId="3" fillId="0" borderId="0" xfId="0" applyNumberFormat="1" applyFont="1"/>
    <xf numFmtId="0" fontId="3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3" fontId="3" fillId="0" borderId="12" xfId="0" applyNumberFormat="1" applyFont="1" applyFill="1" applyBorder="1" applyAlignment="1">
      <alignment horizontal="right" vertical="center" wrapText="1"/>
    </xf>
    <xf numFmtId="3" fontId="7" fillId="0" borderId="13" xfId="0" applyNumberFormat="1" applyFont="1" applyBorder="1" applyAlignment="1">
      <alignment horizontal="right" vertical="center" wrapText="1"/>
    </xf>
    <xf numFmtId="2" fontId="3" fillId="0" borderId="0" xfId="0" applyNumberFormat="1" applyFont="1"/>
    <xf numFmtId="4" fontId="3" fillId="0" borderId="0" xfId="0" applyNumberFormat="1" applyFont="1"/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3" fontId="3" fillId="0" borderId="10" xfId="0" applyNumberFormat="1" applyFont="1" applyFill="1" applyBorder="1" applyAlignment="1">
      <alignment horizontal="right" vertical="center" wrapText="1"/>
    </xf>
    <xf numFmtId="3" fontId="7" fillId="0" borderId="5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Alignment="1"/>
    <xf numFmtId="165" fontId="3" fillId="0" borderId="0" xfId="0" applyNumberFormat="1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3" fontId="4" fillId="0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justify" vertical="top" wrapText="1"/>
    </xf>
    <xf numFmtId="0" fontId="5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tabSelected="1" view="pageBreakPreview" zoomScale="86" zoomScaleNormal="100" zoomScaleSheetLayoutView="86" workbookViewId="0">
      <pane ySplit="13" topLeftCell="A34" activePane="bottomLeft" state="frozen"/>
      <selection pane="bottomLeft" activeCell="A37" sqref="A37"/>
    </sheetView>
  </sheetViews>
  <sheetFormatPr defaultColWidth="9.109375" defaultRowHeight="18" x14ac:dyDescent="0.35"/>
  <cols>
    <col min="1" max="1" width="4.44140625" style="1" customWidth="1"/>
    <col min="2" max="2" width="50.109375" style="1" customWidth="1"/>
    <col min="3" max="3" width="20.44140625" style="2" customWidth="1"/>
    <col min="4" max="5" width="14.6640625" style="2" customWidth="1"/>
    <col min="6" max="6" width="14.88671875" style="1" customWidth="1"/>
    <col min="7" max="8" width="12.33203125" style="1" customWidth="1"/>
    <col min="9" max="9" width="9.109375" style="1"/>
    <col min="10" max="10" width="9.88671875" style="1" customWidth="1"/>
    <col min="11" max="11" width="14.33203125" style="1" customWidth="1"/>
    <col min="12" max="13" width="18.5546875" style="1" customWidth="1"/>
    <col min="14" max="14" width="17.6640625" style="1" customWidth="1"/>
    <col min="15" max="15" width="18.44140625" style="1" customWidth="1"/>
    <col min="16" max="16384" width="9.109375" style="1"/>
  </cols>
  <sheetData>
    <row r="1" spans="1:7" x14ac:dyDescent="0.35">
      <c r="C1" s="5"/>
      <c r="D1" s="5"/>
      <c r="E1" s="5"/>
      <c r="F1" s="54" t="s">
        <v>45</v>
      </c>
    </row>
    <row r="2" spans="1:7" x14ac:dyDescent="0.35">
      <c r="C2" s="5"/>
      <c r="D2" s="5"/>
      <c r="E2" s="5"/>
      <c r="F2" s="54" t="s">
        <v>14</v>
      </c>
    </row>
    <row r="3" spans="1:7" x14ac:dyDescent="0.35">
      <c r="C3" s="5"/>
      <c r="D3" s="5"/>
      <c r="E3" s="5"/>
      <c r="F3" s="54" t="s">
        <v>30</v>
      </c>
    </row>
    <row r="4" spans="1:7" x14ac:dyDescent="0.35">
      <c r="C4" s="5"/>
      <c r="D4" s="5"/>
      <c r="E4" s="5"/>
      <c r="F4" s="54" t="s">
        <v>31</v>
      </c>
    </row>
    <row r="5" spans="1:7" x14ac:dyDescent="0.35">
      <c r="C5" s="5"/>
      <c r="D5" s="5"/>
      <c r="E5" s="5"/>
      <c r="F5" s="54" t="s">
        <v>17</v>
      </c>
    </row>
    <row r="6" spans="1:7" x14ac:dyDescent="0.35">
      <c r="C6" s="5"/>
      <c r="D6" s="5"/>
      <c r="E6" s="5"/>
      <c r="F6" s="54"/>
    </row>
    <row r="7" spans="1:7" x14ac:dyDescent="0.35">
      <c r="A7" s="3"/>
      <c r="B7" s="3"/>
      <c r="C7" s="4"/>
      <c r="F7" s="5" t="s">
        <v>23</v>
      </c>
      <c r="G7" s="5"/>
    </row>
    <row r="8" spans="1:7" x14ac:dyDescent="0.35">
      <c r="A8" s="3"/>
      <c r="B8" s="3"/>
      <c r="C8" s="4"/>
      <c r="F8" s="5" t="s">
        <v>14</v>
      </c>
      <c r="G8" s="5"/>
    </row>
    <row r="9" spans="1:7" x14ac:dyDescent="0.35">
      <c r="A9" s="3"/>
      <c r="B9" s="3"/>
      <c r="C9" s="4"/>
      <c r="F9" s="5" t="s">
        <v>17</v>
      </c>
      <c r="G9" s="5"/>
    </row>
    <row r="10" spans="1:7" x14ac:dyDescent="0.35">
      <c r="A10" s="3"/>
      <c r="B10" s="3"/>
      <c r="C10" s="4"/>
      <c r="F10" s="5"/>
      <c r="G10" s="5"/>
    </row>
    <row r="11" spans="1:7" ht="82.5" customHeight="1" x14ac:dyDescent="0.35">
      <c r="A11" s="56" t="s">
        <v>16</v>
      </c>
      <c r="B11" s="56"/>
      <c r="C11" s="56"/>
      <c r="D11" s="56"/>
      <c r="E11" s="56"/>
      <c r="F11" s="56"/>
      <c r="G11" s="6"/>
    </row>
    <row r="12" spans="1:7" ht="18.600000000000001" thickBot="1" x14ac:dyDescent="0.4">
      <c r="A12" s="4"/>
      <c r="B12" s="7"/>
      <c r="C12" s="5"/>
      <c r="F12" s="8" t="s">
        <v>25</v>
      </c>
    </row>
    <row r="13" spans="1:7" s="14" customFormat="1" ht="52.8" thickBot="1" x14ac:dyDescent="0.35">
      <c r="A13" s="9" t="s">
        <v>1</v>
      </c>
      <c r="B13" s="10" t="s">
        <v>2</v>
      </c>
      <c r="C13" s="11" t="s">
        <v>26</v>
      </c>
      <c r="D13" s="11" t="s">
        <v>27</v>
      </c>
      <c r="E13" s="11" t="s">
        <v>28</v>
      </c>
      <c r="F13" s="12" t="s">
        <v>29</v>
      </c>
      <c r="G13" s="13"/>
    </row>
    <row r="14" spans="1:7" s="14" customFormat="1" ht="45.75" customHeight="1" thickBot="1" x14ac:dyDescent="0.35">
      <c r="A14" s="57" t="s">
        <v>0</v>
      </c>
      <c r="B14" s="58"/>
      <c r="C14" s="58"/>
      <c r="D14" s="58"/>
      <c r="E14" s="58"/>
      <c r="F14" s="59"/>
      <c r="G14" s="13"/>
    </row>
    <row r="15" spans="1:7" ht="54" x14ac:dyDescent="0.35">
      <c r="A15" s="15" t="s">
        <v>32</v>
      </c>
      <c r="B15" s="16" t="s">
        <v>5</v>
      </c>
      <c r="C15" s="17">
        <f>136227-20752</f>
        <v>115475</v>
      </c>
      <c r="D15" s="18"/>
      <c r="E15" s="18"/>
      <c r="F15" s="19">
        <f t="shared" ref="F15:F27" si="0">SUM(C15:E15)</f>
        <v>115475</v>
      </c>
      <c r="G15" s="20"/>
    </row>
    <row r="16" spans="1:7" ht="90" x14ac:dyDescent="0.35">
      <c r="A16" s="21" t="s">
        <v>33</v>
      </c>
      <c r="B16" s="22" t="s">
        <v>6</v>
      </c>
      <c r="C16" s="23">
        <f>433843-31453</f>
        <v>402390</v>
      </c>
      <c r="D16" s="24"/>
      <c r="E16" s="24"/>
      <c r="F16" s="19">
        <f t="shared" si="0"/>
        <v>402390</v>
      </c>
      <c r="G16" s="20"/>
    </row>
    <row r="17" spans="1:15" ht="54" x14ac:dyDescent="0.35">
      <c r="A17" s="21" t="s">
        <v>34</v>
      </c>
      <c r="B17" s="22" t="s">
        <v>7</v>
      </c>
      <c r="C17" s="23">
        <f>402224-29587</f>
        <v>372637</v>
      </c>
      <c r="D17" s="24"/>
      <c r="E17" s="24"/>
      <c r="F17" s="19">
        <f t="shared" si="0"/>
        <v>372637</v>
      </c>
      <c r="G17" s="20"/>
    </row>
    <row r="18" spans="1:15" ht="54" x14ac:dyDescent="0.35">
      <c r="A18" s="21" t="s">
        <v>35</v>
      </c>
      <c r="B18" s="22" t="s">
        <v>8</v>
      </c>
      <c r="C18" s="23">
        <f>808579-45791</f>
        <v>762788</v>
      </c>
      <c r="D18" s="25"/>
      <c r="E18" s="24"/>
      <c r="F18" s="19">
        <f t="shared" si="0"/>
        <v>762788</v>
      </c>
      <c r="G18" s="20"/>
    </row>
    <row r="19" spans="1:15" ht="54" x14ac:dyDescent="0.35">
      <c r="A19" s="21" t="s">
        <v>36</v>
      </c>
      <c r="B19" s="22" t="s">
        <v>15</v>
      </c>
      <c r="C19" s="23">
        <f>440499-81804</f>
        <v>358695</v>
      </c>
      <c r="D19" s="24"/>
      <c r="E19" s="26"/>
      <c r="F19" s="19">
        <f t="shared" si="0"/>
        <v>358695</v>
      </c>
      <c r="G19" s="20"/>
    </row>
    <row r="20" spans="1:15" ht="36" x14ac:dyDescent="0.35">
      <c r="A20" s="21" t="s">
        <v>37</v>
      </c>
      <c r="B20" s="22" t="s">
        <v>9</v>
      </c>
      <c r="C20" s="23">
        <f>148889-26674</f>
        <v>122215</v>
      </c>
      <c r="D20" s="24"/>
      <c r="E20" s="24"/>
      <c r="F20" s="19">
        <f t="shared" si="0"/>
        <v>122215</v>
      </c>
      <c r="G20" s="20"/>
    </row>
    <row r="21" spans="1:15" ht="54" x14ac:dyDescent="0.35">
      <c r="A21" s="21" t="s">
        <v>38</v>
      </c>
      <c r="B21" s="22" t="s">
        <v>10</v>
      </c>
      <c r="C21" s="23">
        <f>157437-27170</f>
        <v>130267</v>
      </c>
      <c r="D21" s="24"/>
      <c r="E21" s="24"/>
      <c r="F21" s="19">
        <f t="shared" si="0"/>
        <v>130267</v>
      </c>
      <c r="G21" s="20"/>
    </row>
    <row r="22" spans="1:15" ht="54" x14ac:dyDescent="0.35">
      <c r="A22" s="21" t="s">
        <v>39</v>
      </c>
      <c r="B22" s="22" t="s">
        <v>11</v>
      </c>
      <c r="C22" s="23">
        <f>110793-17643</f>
        <v>93150</v>
      </c>
      <c r="D22" s="24"/>
      <c r="E22" s="24"/>
      <c r="F22" s="19">
        <f t="shared" si="0"/>
        <v>93150</v>
      </c>
      <c r="G22" s="20"/>
    </row>
    <row r="23" spans="1:15" ht="54" x14ac:dyDescent="0.35">
      <c r="A23" s="21" t="s">
        <v>40</v>
      </c>
      <c r="B23" s="22" t="s">
        <v>12</v>
      </c>
      <c r="C23" s="23">
        <f>110793-17643</f>
        <v>93150</v>
      </c>
      <c r="D23" s="24"/>
      <c r="E23" s="24"/>
      <c r="F23" s="19">
        <f t="shared" si="0"/>
        <v>93150</v>
      </c>
      <c r="G23" s="20"/>
    </row>
    <row r="24" spans="1:15" ht="36" x14ac:dyDescent="0.35">
      <c r="A24" s="21" t="s">
        <v>41</v>
      </c>
      <c r="B24" s="22" t="s">
        <v>4</v>
      </c>
      <c r="C24" s="23">
        <f>405528-35500</f>
        <v>370028</v>
      </c>
      <c r="D24" s="24"/>
      <c r="E24" s="24"/>
      <c r="F24" s="19">
        <f t="shared" si="0"/>
        <v>370028</v>
      </c>
      <c r="G24" s="20"/>
    </row>
    <row r="25" spans="1:15" ht="36" x14ac:dyDescent="0.35">
      <c r="A25" s="21" t="s">
        <v>42</v>
      </c>
      <c r="B25" s="22" t="s">
        <v>3</v>
      </c>
      <c r="C25" s="23">
        <f>774687-153880</f>
        <v>620807</v>
      </c>
      <c r="D25" s="26"/>
      <c r="E25" s="24"/>
      <c r="F25" s="19">
        <f t="shared" si="0"/>
        <v>620807</v>
      </c>
      <c r="G25" s="20"/>
    </row>
    <row r="26" spans="1:15" ht="36" x14ac:dyDescent="0.35">
      <c r="A26" s="21" t="s">
        <v>43</v>
      </c>
      <c r="B26" s="22" t="s">
        <v>18</v>
      </c>
      <c r="C26" s="27">
        <f>263052-199457</f>
        <v>63595</v>
      </c>
      <c r="D26" s="24"/>
      <c r="E26" s="24"/>
      <c r="F26" s="19">
        <f t="shared" si="0"/>
        <v>63595</v>
      </c>
      <c r="G26" s="20"/>
    </row>
    <row r="27" spans="1:15" ht="53.4" customHeight="1" thickBot="1" x14ac:dyDescent="0.4">
      <c r="A27" s="28" t="s">
        <v>44</v>
      </c>
      <c r="B27" s="29" t="s">
        <v>46</v>
      </c>
      <c r="C27" s="30">
        <f>74341-74341</f>
        <v>0</v>
      </c>
      <c r="D27" s="31"/>
      <c r="E27" s="31"/>
      <c r="F27" s="19">
        <f t="shared" si="0"/>
        <v>0</v>
      </c>
      <c r="G27" s="20"/>
    </row>
    <row r="28" spans="1:15" ht="18.600000000000001" thickBot="1" x14ac:dyDescent="0.4">
      <c r="A28" s="32"/>
      <c r="B28" s="33" t="s">
        <v>13</v>
      </c>
      <c r="C28" s="34">
        <f>SUM(C15:C27)</f>
        <v>3505197</v>
      </c>
      <c r="D28" s="34">
        <f>SUM(D15:D27)</f>
        <v>0</v>
      </c>
      <c r="E28" s="34">
        <f>SUM(E15:E27)</f>
        <v>0</v>
      </c>
      <c r="F28" s="35">
        <f>SUM(F15:F27)</f>
        <v>3505197</v>
      </c>
      <c r="G28" s="36"/>
    </row>
    <row r="29" spans="1:15" ht="18.600000000000001" thickBot="1" x14ac:dyDescent="0.4">
      <c r="A29" s="60" t="s">
        <v>19</v>
      </c>
      <c r="B29" s="61"/>
      <c r="C29" s="61"/>
      <c r="D29" s="61"/>
      <c r="E29" s="61"/>
      <c r="F29" s="62"/>
      <c r="G29" s="37"/>
      <c r="O29" s="38"/>
    </row>
    <row r="30" spans="1:15" ht="36" x14ac:dyDescent="0.35">
      <c r="A30" s="39" t="s">
        <v>32</v>
      </c>
      <c r="B30" s="40" t="s">
        <v>20</v>
      </c>
      <c r="C30" s="41">
        <v>403067</v>
      </c>
      <c r="D30" s="41"/>
      <c r="E30" s="41">
        <v>72774</v>
      </c>
      <c r="F30" s="42">
        <f>SUM(C30:E30)</f>
        <v>475841</v>
      </c>
      <c r="G30" s="36"/>
      <c r="J30" s="43"/>
      <c r="L30" s="44"/>
      <c r="M30" s="44"/>
      <c r="O30" s="44"/>
    </row>
    <row r="31" spans="1:15" ht="36.6" thickBot="1" x14ac:dyDescent="0.4">
      <c r="A31" s="45" t="s">
        <v>33</v>
      </c>
      <c r="B31" s="46" t="s">
        <v>21</v>
      </c>
      <c r="C31" s="47">
        <f>245637-127657</f>
        <v>117980</v>
      </c>
      <c r="D31" s="47"/>
      <c r="E31" s="47"/>
      <c r="F31" s="48">
        <f>SUM(C31:E31)</f>
        <v>117980</v>
      </c>
      <c r="G31" s="49"/>
      <c r="L31" s="44"/>
      <c r="M31" s="44"/>
      <c r="O31" s="44"/>
    </row>
    <row r="32" spans="1:15" ht="18.600000000000001" thickBot="1" x14ac:dyDescent="0.4">
      <c r="A32" s="32"/>
      <c r="B32" s="33" t="s">
        <v>13</v>
      </c>
      <c r="C32" s="34">
        <f>SUM(C30:C31)</f>
        <v>521047</v>
      </c>
      <c r="D32" s="34">
        <f>SUM(D30:D31)</f>
        <v>0</v>
      </c>
      <c r="E32" s="34">
        <f>SUM(E30:E31)</f>
        <v>72774</v>
      </c>
      <c r="F32" s="35">
        <f>SUM(F30:F31)</f>
        <v>593821</v>
      </c>
      <c r="G32" s="36"/>
      <c r="O32" s="44"/>
    </row>
    <row r="33" spans="1:7" ht="18.600000000000001" thickBot="1" x14ac:dyDescent="0.4">
      <c r="A33" s="32"/>
      <c r="B33" s="33" t="s">
        <v>22</v>
      </c>
      <c r="C33" s="34">
        <f>C32+C28</f>
        <v>4026244</v>
      </c>
      <c r="D33" s="34">
        <f>D32+D28</f>
        <v>0</v>
      </c>
      <c r="E33" s="34">
        <f>E32+E28</f>
        <v>72774</v>
      </c>
      <c r="F33" s="35">
        <f>F32+F28</f>
        <v>4099018</v>
      </c>
      <c r="G33" s="36"/>
    </row>
    <row r="34" spans="1:7" x14ac:dyDescent="0.35">
      <c r="A34" s="50"/>
      <c r="B34" s="50"/>
      <c r="C34" s="50"/>
      <c r="F34" s="51"/>
      <c r="G34" s="51"/>
    </row>
    <row r="35" spans="1:7" x14ac:dyDescent="0.35">
      <c r="A35" s="63" t="s">
        <v>24</v>
      </c>
      <c r="B35" s="63"/>
      <c r="C35" s="52"/>
      <c r="D35" s="52"/>
      <c r="E35" s="52"/>
      <c r="F35" s="52"/>
      <c r="G35" s="52"/>
    </row>
    <row r="36" spans="1:7" ht="75.75" customHeight="1" x14ac:dyDescent="0.35">
      <c r="A36" s="55" t="s">
        <v>47</v>
      </c>
      <c r="B36" s="55"/>
      <c r="C36" s="55"/>
      <c r="D36" s="55"/>
      <c r="E36" s="55"/>
      <c r="F36" s="55"/>
      <c r="G36" s="53"/>
    </row>
    <row r="37" spans="1:7" x14ac:dyDescent="0.35">
      <c r="A37" s="52"/>
      <c r="B37" s="52"/>
      <c r="C37" s="52"/>
      <c r="D37" s="52"/>
      <c r="E37" s="52"/>
      <c r="F37" s="52"/>
      <c r="G37" s="52"/>
    </row>
    <row r="38" spans="1:7" x14ac:dyDescent="0.35">
      <c r="A38" s="52"/>
      <c r="B38" s="52"/>
      <c r="C38" s="52"/>
      <c r="D38" s="52"/>
      <c r="E38" s="52"/>
      <c r="F38" s="52"/>
      <c r="G38" s="52"/>
    </row>
    <row r="39" spans="1:7" x14ac:dyDescent="0.35">
      <c r="A39" s="52"/>
      <c r="B39" s="52"/>
      <c r="C39" s="52"/>
      <c r="D39" s="52"/>
      <c r="E39" s="52"/>
      <c r="F39" s="52"/>
      <c r="G39" s="52"/>
    </row>
    <row r="40" spans="1:7" x14ac:dyDescent="0.35">
      <c r="A40" s="52"/>
      <c r="B40" s="52"/>
      <c r="C40" s="52"/>
      <c r="D40" s="52"/>
      <c r="E40" s="52"/>
      <c r="F40" s="52"/>
      <c r="G40" s="52"/>
    </row>
    <row r="41" spans="1:7" x14ac:dyDescent="0.35">
      <c r="A41" s="52"/>
      <c r="B41" s="52"/>
      <c r="C41" s="52"/>
      <c r="D41" s="52"/>
      <c r="E41" s="52"/>
      <c r="F41" s="52"/>
      <c r="G41" s="52"/>
    </row>
    <row r="42" spans="1:7" x14ac:dyDescent="0.35">
      <c r="A42" s="52"/>
      <c r="B42" s="52"/>
      <c r="C42" s="52"/>
      <c r="D42" s="52"/>
      <c r="E42" s="52"/>
      <c r="F42" s="52"/>
      <c r="G42" s="52"/>
    </row>
  </sheetData>
  <mergeCells count="5">
    <mergeCell ref="A36:F36"/>
    <mergeCell ref="A11:F11"/>
    <mergeCell ref="A14:F14"/>
    <mergeCell ref="A29:F29"/>
    <mergeCell ref="A35:B35"/>
  </mergeCells>
  <pageMargins left="0.78740157480314965" right="0.39370078740157483" top="0.59055118110236227" bottom="0.39370078740157483" header="0" footer="0"/>
  <pageSetup paperSize="9" scale="75" firstPageNumber="138" fitToHeight="2" orientation="portrait" useFirstPageNumber="1" copies="2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 2.24 (1695)</vt:lpstr>
      <vt:lpstr>'Приложение № 2.24 (1695)'!Заголовки_для_печати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2025-11-26T07:44:34Z</dcterms:modified>
</cp:coreProperties>
</file>