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3 год\03 март\23 марта\Законы\Закон № 2022 п. 868 (Б23-10)\Приложения к Закону\"/>
    </mc:Choice>
  </mc:AlternateContent>
  <bookViews>
    <workbookView xWindow="0" yWindow="0" windowWidth="23016" windowHeight="8220" tabRatio="806"/>
  </bookViews>
  <sheets>
    <sheet name="Приложение №2.30 (868)" sheetId="12" r:id="rId1"/>
  </sheets>
  <definedNames>
    <definedName name="_xlnm.Print_Titles" localSheetId="0">'Приложение №2.30 (868)'!$13:$13</definedName>
    <definedName name="_xlnm.Print_Area" localSheetId="0">'Приложение №2.30 (868)'!$A$1:$C$267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12" l="1"/>
  <c r="C263" i="12"/>
  <c r="C259" i="12" l="1"/>
  <c r="C154" i="12" l="1"/>
  <c r="C144" i="12" l="1"/>
  <c r="C43" i="12" l="1"/>
  <c r="C31" i="12"/>
  <c r="C27" i="12" l="1"/>
  <c r="C23" i="12"/>
  <c r="C32" i="12" l="1"/>
  <c r="C175" i="12" l="1"/>
  <c r="C149" i="12"/>
  <c r="C237" i="12"/>
  <c r="C260" i="12" s="1"/>
  <c r="C160" i="12"/>
  <c r="C179" i="12"/>
  <c r="C170" i="12"/>
  <c r="C171" i="12" l="1"/>
  <c r="C161" i="12"/>
  <c r="C150" i="12"/>
  <c r="C40" i="12"/>
  <c r="C180" i="12"/>
  <c r="C138" i="12" l="1"/>
  <c r="C139" i="12" l="1"/>
  <c r="C16" i="12" l="1"/>
</calcChain>
</file>

<file path=xl/sharedStrings.xml><?xml version="1.0" encoding="utf-8"?>
<sst xmlns="http://schemas.openxmlformats.org/spreadsheetml/2006/main" count="278" uniqueCount="246">
  <si>
    <t>Электрокардиограф</t>
  </si>
  <si>
    <t>Стерилизатор воздушный</t>
  </si>
  <si>
    <t>Аппарат для мониторирования по Холтеру</t>
  </si>
  <si>
    <t>Центрифуга лабораторная</t>
  </si>
  <si>
    <t>Кушетка медицинская</t>
  </si>
  <si>
    <t xml:space="preserve">Ингалятор ультразвуковой </t>
  </si>
  <si>
    <t>Штатив медицинский</t>
  </si>
  <si>
    <t>Отсасыватель хирургический</t>
  </si>
  <si>
    <t>Дефибриллятор</t>
  </si>
  <si>
    <t>Холодильник фармацевтический (бытовой), объем 700 л</t>
  </si>
  <si>
    <t>Бойлер электрический, объем 50 л</t>
  </si>
  <si>
    <t>Термометр для холодильных установок</t>
  </si>
  <si>
    <t>Термостат</t>
  </si>
  <si>
    <t>Аппарат для дарсонвализации</t>
  </si>
  <si>
    <t>Набор для операции "кесарево сечение"</t>
  </si>
  <si>
    <t xml:space="preserve">Оргтехника в комплекте </t>
  </si>
  <si>
    <t>Комплект оборудования для урологических операций с набором инструментов</t>
  </si>
  <si>
    <t>Набор инструментов для артроскопических операций</t>
  </si>
  <si>
    <t>Набор микрохирургических инструментов</t>
  </si>
  <si>
    <t>(подстатья 240120)</t>
  </si>
  <si>
    <t>Большой хирургический набор</t>
  </si>
  <si>
    <t>Малый хирургический набор</t>
  </si>
  <si>
    <t>Хирургический клипсаппликатор</t>
  </si>
  <si>
    <t>Офтальмоскоп зеркальный</t>
  </si>
  <si>
    <t>Эндохирургическая стойка в комплекте с инструментами</t>
  </si>
  <si>
    <t>(подстатья 111020)</t>
  </si>
  <si>
    <t>Оплата текущего ремонта оборудования и инвентаря</t>
  </si>
  <si>
    <t>(подстатья 110360)</t>
  </si>
  <si>
    <t>Термометр электроконтактный ртутный</t>
  </si>
  <si>
    <t>Наименование</t>
  </si>
  <si>
    <t xml:space="preserve">Приобретение оборудования, предметов длительного пользования, расходных материалов и предметов снабжения, текущий ремонт оборудования </t>
  </si>
  <si>
    <t>к Закону Приднестровской Молдавской Республики</t>
  </si>
  <si>
    <t>№ п/п</t>
  </si>
  <si>
    <t>(подстатья 111054)</t>
  </si>
  <si>
    <t>2.</t>
  </si>
  <si>
    <t>1.</t>
  </si>
  <si>
    <t>Протезирование</t>
  </si>
  <si>
    <t>(подстатья 130630)</t>
  </si>
  <si>
    <t>Приобретение транспортных средств для инвалидов</t>
  </si>
  <si>
    <t>Приобретение инвалидных колясок для инвалидов</t>
  </si>
  <si>
    <t>Протезирование льготной категории граждан (за исключением зубопротезирования)</t>
  </si>
  <si>
    <t>ВСЕГО по Министерству здравоохранения Приднестровской Молдавской Республики</t>
  </si>
  <si>
    <t>ВСЕГО по Министерству по социальной защите и труду Приднестровской Молдавской Республики</t>
  </si>
  <si>
    <t>ДОХОДЫ ВСЕГО, в том числе:</t>
  </si>
  <si>
    <t>Отчисления от единого социального налога в размере 1%</t>
  </si>
  <si>
    <t>1.1.</t>
  </si>
  <si>
    <t>Финансирование мероприятий, направленных на развитие (обновление) материально-технической базы учреждений здравоохранения и приобретение специализированного медицинского автотранспорта</t>
  </si>
  <si>
    <t>РАСХОДЫ ВСЕГО, в том числе:</t>
  </si>
  <si>
    <t>Итого по подстатье 111054</t>
  </si>
  <si>
    <t>Итого по подстатье 130630</t>
  </si>
  <si>
    <t>Итого по подстатье 110360</t>
  </si>
  <si>
    <t>Итого по подстатье 111020</t>
  </si>
  <si>
    <t>Итого по подстатье 240120</t>
  </si>
  <si>
    <t>Итого стоимость, руб.</t>
  </si>
  <si>
    <t>Итого по подстатье  240120</t>
  </si>
  <si>
    <t>Обеспечение и оснащение оборудованием в рамках реализации государственной целевой  программы "Онкология: совершенствование онкологической помощи населению Приднестровской Молдавской Республики"</t>
  </si>
  <si>
    <t>Приобретение и оснащение оборудованием в рамках реализации государственной целевой программы "Профилактика и лечение сердечно-сосудистых заболеваний в Приднестровской Молдавской Республике"</t>
  </si>
  <si>
    <t>"О республиканском бюджете на 2023 год"</t>
  </si>
  <si>
    <t>Приобретение аккумуляторов для кресел-колясок с электроприводом</t>
  </si>
  <si>
    <t>Стул</t>
  </si>
  <si>
    <t>Банкетка медицинская</t>
  </si>
  <si>
    <t>Вешалка</t>
  </si>
  <si>
    <t>Стерилизатор</t>
  </si>
  <si>
    <t>Манекен новорожденного для отработки ухода за младенцами</t>
  </si>
  <si>
    <t>Фантом головы младенца для отработки внутривенных инъекций</t>
  </si>
  <si>
    <t>Фантом обучения аспирации</t>
  </si>
  <si>
    <t>Фантом постановки клизмы</t>
  </si>
  <si>
    <t>Фантом для отработки внутримышечных инъекций</t>
  </si>
  <si>
    <t>Фантом для отработки катетеризации мочевого пузыря</t>
  </si>
  <si>
    <t>Фантом руки для внутривенных инъекций</t>
  </si>
  <si>
    <t>Микроскоп</t>
  </si>
  <si>
    <t>Автоклав</t>
  </si>
  <si>
    <t>Эндовидеохирургическая стойка в комплекте</t>
  </si>
  <si>
    <t>Портативный ультразвуковой аппарат</t>
  </si>
  <si>
    <t>Стол руководителя</t>
  </si>
  <si>
    <t>Стенка руководителя</t>
  </si>
  <si>
    <t>Шкаф</t>
  </si>
  <si>
    <t>Пеленатор</t>
  </si>
  <si>
    <t>Стол</t>
  </si>
  <si>
    <t>Ширма</t>
  </si>
  <si>
    <t>Тумба</t>
  </si>
  <si>
    <t>Биопсийные иглы для выполнения трепанобиопсий молочной и предстательной железы</t>
  </si>
  <si>
    <t>Бронхофиброскоп (бронхоскоп)</t>
  </si>
  <si>
    <t>Ректороманоскоп с набором биопсийных щипцов</t>
  </si>
  <si>
    <t>Автоматическая многоразовая биопсийная система</t>
  </si>
  <si>
    <t>Аппарат для радиоволновой хирургии</t>
  </si>
  <si>
    <t>Функциональная кровать</t>
  </si>
  <si>
    <t>Цитометр, комплект</t>
  </si>
  <si>
    <t>Иммуноферментный анализатор стриповый</t>
  </si>
  <si>
    <t>Приобретение непроизводственного оборудования и предметов длительного пользования</t>
  </si>
  <si>
    <t>Комплект велоэргометра, включая обрабатывающий комплекс и аксессуары</t>
  </si>
  <si>
    <t>Набор одноразовых гинекологических медицинских инструментов</t>
  </si>
  <si>
    <t xml:space="preserve">Приобретение и оснащение оборудованием в рамках реализации государственной целевой программы "Профилактика туберкулеза" </t>
  </si>
  <si>
    <t>Резерв на финансирование мероприятий, направленных на развитие (обновление) материально-технической базы учреждений здравоохранения и приобретение специализированного медицинского автотранспорта*</t>
  </si>
  <si>
    <t>* расходование данных средств осуществляется главным распорядителем бюджетных средств после внесения изменений в настоящее Приложение</t>
  </si>
  <si>
    <t>Приложение № 2.30</t>
  </si>
  <si>
    <t>Приобретение и оснащение оборудованием в рамках реализации государственной целевой программы "Профилактика ВИЧ/СПИД-инфекции и инфекций, передающихся половым путем (ИППП),                                                                             в Приднестровской Молдавской Республике"</t>
  </si>
  <si>
    <t>3.</t>
  </si>
  <si>
    <t xml:space="preserve">ОСТАТОК по состоянию на 01.01.2023 г. </t>
  </si>
  <si>
    <t>3.1.1.</t>
  </si>
  <si>
    <t>3.1.2.</t>
  </si>
  <si>
    <t>3.1.3.</t>
  </si>
  <si>
    <t>3.2. Министерство здравоохранения Приднестровской Молдавской Республики</t>
  </si>
  <si>
    <t>3.2.1.</t>
  </si>
  <si>
    <t>Автомобиль</t>
  </si>
  <si>
    <t>Аппарат УЗИ</t>
  </si>
  <si>
    <t>Аппарат для гемодиализа</t>
  </si>
  <si>
    <t>Стиральная машина</t>
  </si>
  <si>
    <t>Эндоскопическая система для диагностики ЖКТ</t>
  </si>
  <si>
    <t>Анализатор газов крови</t>
  </si>
  <si>
    <t>Стерилизатор паровой</t>
  </si>
  <si>
    <t>Кровать функциональная</t>
  </si>
  <si>
    <t>Аппарат рентгенографический цифровой</t>
  </si>
  <si>
    <t>Лампа щелевая</t>
  </si>
  <si>
    <t>Авторефрактометр</t>
  </si>
  <si>
    <t>Сферопериметр</t>
  </si>
  <si>
    <t>Монитор пациента</t>
  </si>
  <si>
    <t>Функциональная реанимационная кровать</t>
  </si>
  <si>
    <t>Металлоконструкции для остеосинтеза</t>
  </si>
  <si>
    <t>Ультразвуковой сканер для интраоперационной диагностики</t>
  </si>
  <si>
    <t>Термоматрас для операционного стола</t>
  </si>
  <si>
    <t>Операционная лупа с налобным осветителем</t>
  </si>
  <si>
    <t>Инструментальный сосудистый набор</t>
  </si>
  <si>
    <t>Спирограф</t>
  </si>
  <si>
    <t xml:space="preserve">Дезинфекционная камера </t>
  </si>
  <si>
    <t>Аппарат УВЧ (выходная мощность до 30 Вт)</t>
  </si>
  <si>
    <t>Аппарат УВЧ (выходная мощность до 80 Вт)</t>
  </si>
  <si>
    <t>Аппарат для низкочастотной терапии</t>
  </si>
  <si>
    <t xml:space="preserve">Облучатель ртутно-кварцевый настольный </t>
  </si>
  <si>
    <t xml:space="preserve">Аппарат для механотерапии </t>
  </si>
  <si>
    <t xml:space="preserve">Аппарат для лечения электросном </t>
  </si>
  <si>
    <t xml:space="preserve">Аппарат для магнитотерапии </t>
  </si>
  <si>
    <t xml:space="preserve">Аппарат для ДМВ терапии </t>
  </si>
  <si>
    <t>Аппарат лазерный</t>
  </si>
  <si>
    <t>Аппарат для УЗТ</t>
  </si>
  <si>
    <t>Электрокоагулятор</t>
  </si>
  <si>
    <t>Монитор пациента неонатальный</t>
  </si>
  <si>
    <t>Наркозный аппарат</t>
  </si>
  <si>
    <t>Аппарат физиотерапевтический для лечения вакуумом</t>
  </si>
  <si>
    <t>Аппарат электрофорез</t>
  </si>
  <si>
    <t xml:space="preserve">Аппарат для ДДТ </t>
  </si>
  <si>
    <t>Аппарат низкочастотный физиотерапевтический</t>
  </si>
  <si>
    <t>Аппарат ультразвук</t>
  </si>
  <si>
    <t>Аппарат КУФ</t>
  </si>
  <si>
    <t>Аппарат для ультравысокочастотной терапии</t>
  </si>
  <si>
    <t>Аппарат для магнитотерапии</t>
  </si>
  <si>
    <t xml:space="preserve">Сервер </t>
  </si>
  <si>
    <t>Модульный анализатор для молекулярной биологии</t>
  </si>
  <si>
    <t>Рабочая станция</t>
  </si>
  <si>
    <t>Волюметрический насос для анестезии и интенсивной терапии</t>
  </si>
  <si>
    <t>Стресс-система с велоэргометром</t>
  </si>
  <si>
    <t>Аппарат измерения внутриглазного давления по Маклакову</t>
  </si>
  <si>
    <t>Кушетка смотровая</t>
  </si>
  <si>
    <t>Итого по пункту 3.2.1</t>
  </si>
  <si>
    <t>3.2.2.</t>
  </si>
  <si>
    <t>3.2.3.</t>
  </si>
  <si>
    <t>3.2.4.</t>
  </si>
  <si>
    <t>3.2.5.</t>
  </si>
  <si>
    <t>3.2.6.</t>
  </si>
  <si>
    <t>Анализатор газов крови для транскутанного мониторинга неинвазивным методом</t>
  </si>
  <si>
    <t>Анализатор газов крови и электролитов для новорожденных</t>
  </si>
  <si>
    <t>Аппарат лазерный для удаления сосудистых мальформаций</t>
  </si>
  <si>
    <t>Аппарат неинвазивной ИВЛ для новорожденных</t>
  </si>
  <si>
    <t>Аппарат УЗИ передвижной</t>
  </si>
  <si>
    <t>Аппарат УЗИ передвижной с набором датчиков</t>
  </si>
  <si>
    <t>Аппарат электрокардиограф для новорожденных</t>
  </si>
  <si>
    <t>Аудиометр диагностический</t>
  </si>
  <si>
    <t>Весы медицинские для новорожденных электронные с ростомером</t>
  </si>
  <si>
    <t>Весы медицинские с ростомером для детей старшего возраста</t>
  </si>
  <si>
    <t>Дистиллятор</t>
  </si>
  <si>
    <t>Дрель медицинская реверсная</t>
  </si>
  <si>
    <t>Инкубатор интенсивной терапии для новорожденных</t>
  </si>
  <si>
    <t>Камера ультрафиолетовая для хранения стерильных инструментов</t>
  </si>
  <si>
    <t>Комплекс ГАЛО-аппарат взрослый</t>
  </si>
  <si>
    <t>Комплекс ГАЛО-аппарат детский</t>
  </si>
  <si>
    <t>Комплекс краниотом-перфоратор</t>
  </si>
  <si>
    <t>Комплекс ЭЭГ для новорожденных и детей</t>
  </si>
  <si>
    <t>Концентратор кислорода</t>
  </si>
  <si>
    <t>Кресло смотровое ЛОР-врача</t>
  </si>
  <si>
    <t>Кровать противоожоговая</t>
  </si>
  <si>
    <t>Кровать с противопролежневым матрасом</t>
  </si>
  <si>
    <t>Ларингоскоп с зарядным устройством</t>
  </si>
  <si>
    <t>ЛОР-комбайн</t>
  </si>
  <si>
    <t>Молокоотсос медицинский стационарный</t>
  </si>
  <si>
    <t>Монитор прикроватный</t>
  </si>
  <si>
    <t>Монитор реанимационный неонатальный</t>
  </si>
  <si>
    <t>Набор большой хирургический для ЛОР-операций</t>
  </si>
  <si>
    <t>Набор инструментов перевязочный большой</t>
  </si>
  <si>
    <t>Набор реанимационный для новорожденных</t>
  </si>
  <si>
    <t>Нacoc инфузионный шприцевой для новорожденных</t>
  </si>
  <si>
    <t>Нacoc шприцевой механический</t>
  </si>
  <si>
    <t>Облучатель бактерицидный настенный с закрытой лампой</t>
  </si>
  <si>
    <t>Облучатель фототерапевтический неонатальный</t>
  </si>
  <si>
    <t>Открытая реанимационная системя для новорожденных</t>
  </si>
  <si>
    <t>Очиститель воздуха бактерицидный операционный напольный</t>
  </si>
  <si>
    <t>Прибор для транскутанного определения билирубина</t>
  </si>
  <si>
    <t>Прибор для фотометрического опеределения билирубина</t>
  </si>
  <si>
    <t>Пульсоксиметр портативный для детей старшего возраста</t>
  </si>
  <si>
    <t>Рентгенаппарат палатный передвижной</t>
  </si>
  <si>
    <t>Светильник бестеневой передвижной с автономным питанием</t>
  </si>
  <si>
    <t>Светильник бестеневой потолочный для операционной</t>
  </si>
  <si>
    <t>Стол операционный многофункциональный</t>
  </si>
  <si>
    <t>Стол перевязочный с подъемным механизмом</t>
  </si>
  <si>
    <t>Столик манипуляционный на 3 полки с ящиком</t>
  </si>
  <si>
    <t>Столик операционный для инструментов большой оцинкованный</t>
  </si>
  <si>
    <t>Столик операционный медицинской сестры с лапой</t>
  </si>
  <si>
    <t>Столик процедурный на 2 полки</t>
  </si>
  <si>
    <t>Шейвер артроскопический с рукояткой с комплектующими</t>
  </si>
  <si>
    <t>Эвакуатор хирургического дыма</t>
  </si>
  <si>
    <t>Электроотсос для новорожденных</t>
  </si>
  <si>
    <t>Весы медицинские электронные напольные</t>
  </si>
  <si>
    <t>Глюкометр</t>
  </si>
  <si>
    <t>Ингалятор-небулайзер</t>
  </si>
  <si>
    <t>Лупа бинокулярная с осветителем</t>
  </si>
  <si>
    <t>Матрас термостабилизирующий для детей с гипотермией</t>
  </si>
  <si>
    <t>Матрасик с подогревом для новорожденных</t>
  </si>
  <si>
    <t>Негатоскоп</t>
  </si>
  <si>
    <t>Отоскоп</t>
  </si>
  <si>
    <t>Офтальмоскоп</t>
  </si>
  <si>
    <t>Подставка для биксов</t>
  </si>
  <si>
    <t>Подставка для таза</t>
  </si>
  <si>
    <t>Пульсоксиметр для новорожденных</t>
  </si>
  <si>
    <t>Пульсоксиметр портативный "прищепка"</t>
  </si>
  <si>
    <t>Рефлектор лобный для ЛОР-врача</t>
  </si>
  <si>
    <t>Рециркулятор бактерицидный передвижной</t>
  </si>
  <si>
    <t>Термопростыни</t>
  </si>
  <si>
    <t>Тонометр с комплектом детских манжет</t>
  </si>
  <si>
    <t>Увлажнитель кислорода</t>
  </si>
  <si>
    <t>3.2.7.</t>
  </si>
  <si>
    <t>3.2.8.</t>
  </si>
  <si>
    <t>Приложение № 13</t>
  </si>
  <si>
    <t>к  Закону Приднестровской Молдавской Республики</t>
  </si>
  <si>
    <t xml:space="preserve">"О внесении изменений и дополнений </t>
  </si>
  <si>
    <t>Итого по пункту 3.2.2</t>
  </si>
  <si>
    <t>Итого по пункту 3.2.3</t>
  </si>
  <si>
    <t>Итого по пункту  3.2.4</t>
  </si>
  <si>
    <t>Итого по пункту  3.2.5</t>
  </si>
  <si>
    <t>Итого по пункту 3.2.6</t>
  </si>
  <si>
    <t>Погашение кредиторской задолженности, сложившейся по состоянию на 1 января 2023 года (статья 111020)</t>
  </si>
  <si>
    <t>Погашение кредиторской задолженности, сложившейся по состоянию на 1 января 2023 года и полное исполнение  договорных обязательств 2022 года (статья 240120)</t>
  </si>
  <si>
    <t xml:space="preserve">3.1. Министерство по социальной защите и труду                                                                                                         Приднестровской Молдавской Республики </t>
  </si>
  <si>
    <t>в Закон Приднестровской Молдавской Республики</t>
  </si>
  <si>
    <t xml:space="preserve"> "О республиканском бюджете на 2023 год"</t>
  </si>
  <si>
    <t>Оснащение педиатрического стационара                                                                                                                      ГУ "Республиканский центр матери и ребенка"</t>
  </si>
  <si>
    <t>3.3.</t>
  </si>
  <si>
    <t>Ультразвуковой аппарат в комплекте (линейный, фазированный и конвексный датчики)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</si>
</sst>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/>
  </cellStyleXfs>
  <cellXfs count="81">
    <xf numFmtId="0" fontId="0" fillId="0" borderId="0" xfId="0"/>
    <xf numFmtId="3" fontId="2" fillId="2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3" borderId="14" xfId="0" applyNumberFormat="1" applyFont="1" applyFill="1" applyBorder="1" applyAlignment="1">
      <alignment vertical="center" wrapText="1"/>
    </xf>
    <xf numFmtId="3" fontId="2" fillId="0" borderId="20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3" fontId="4" fillId="2" borderId="17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3" fontId="4" fillId="2" borderId="8" xfId="0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2" applyFont="1" applyFill="1" applyAlignment="1">
      <alignment horizontal="right"/>
    </xf>
    <xf numFmtId="0" fontId="4" fillId="2" borderId="5" xfId="0" applyFont="1" applyFill="1" applyBorder="1" applyAlignment="1">
      <alignment vertical="center" wrapText="1"/>
    </xf>
    <xf numFmtId="164" fontId="4" fillId="2" borderId="28" xfId="1" applyNumberFormat="1" applyFont="1" applyFill="1" applyBorder="1" applyAlignment="1">
      <alignment vertical="center" wrapText="1"/>
    </xf>
    <xf numFmtId="164" fontId="5" fillId="0" borderId="14" xfId="1" applyNumberFormat="1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left" vertical="center" wrapText="1"/>
    </xf>
    <xf numFmtId="3" fontId="2" fillId="2" borderId="17" xfId="0" applyNumberFormat="1" applyFont="1" applyFill="1" applyBorder="1" applyAlignment="1">
      <alignment vertical="center" wrapText="1"/>
    </xf>
    <xf numFmtId="164" fontId="4" fillId="2" borderId="14" xfId="1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horizontal="right" vertical="center"/>
    </xf>
    <xf numFmtId="0" fontId="3" fillId="2" borderId="0" xfId="2" applyFont="1" applyFill="1" applyAlignment="1">
      <alignment horizontal="right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8"/>
  <sheetViews>
    <sheetView tabSelected="1" view="pageBreakPreview" zoomScale="90" zoomScaleNormal="100" zoomScaleSheetLayoutView="90" workbookViewId="0">
      <pane xSplit="3" ySplit="13" topLeftCell="D248" activePane="bottomRight" state="frozenSplit"/>
      <selection pane="topRight" activeCell="J1" sqref="J1"/>
      <selection pane="bottomLeft" activeCell="A13" sqref="A13"/>
      <selection pane="bottomRight" activeCell="C251" sqref="A250:C251"/>
    </sheetView>
  </sheetViews>
  <sheetFormatPr defaultColWidth="9.109375" defaultRowHeight="15.6" x14ac:dyDescent="0.3"/>
  <cols>
    <col min="1" max="1" width="7" style="6" bestFit="1" customWidth="1"/>
    <col min="2" max="2" width="68.88671875" style="6" customWidth="1"/>
    <col min="3" max="3" width="12.44140625" style="1" customWidth="1"/>
    <col min="4" max="4" width="9" style="3" bestFit="1" customWidth="1"/>
    <col min="5" max="16384" width="9.109375" style="3"/>
  </cols>
  <sheetData>
    <row r="1" spans="1:3" x14ac:dyDescent="0.3">
      <c r="B1" s="43"/>
      <c r="C1" s="44" t="s">
        <v>230</v>
      </c>
    </row>
    <row r="2" spans="1:3" x14ac:dyDescent="0.3">
      <c r="B2" s="52" t="s">
        <v>231</v>
      </c>
      <c r="C2" s="52"/>
    </row>
    <row r="3" spans="1:3" x14ac:dyDescent="0.3">
      <c r="B3" s="52" t="s">
        <v>232</v>
      </c>
      <c r="C3" s="52"/>
    </row>
    <row r="4" spans="1:3" x14ac:dyDescent="0.3">
      <c r="A4" s="52" t="s">
        <v>241</v>
      </c>
      <c r="B4" s="52"/>
      <c r="C4" s="52"/>
    </row>
    <row r="5" spans="1:3" x14ac:dyDescent="0.3">
      <c r="C5" s="51" t="s">
        <v>242</v>
      </c>
    </row>
    <row r="6" spans="1:3" x14ac:dyDescent="0.3">
      <c r="C6" s="51"/>
    </row>
    <row r="7" spans="1:3" x14ac:dyDescent="0.3">
      <c r="A7" s="54" t="s">
        <v>95</v>
      </c>
      <c r="B7" s="54"/>
      <c r="C7" s="54"/>
    </row>
    <row r="8" spans="1:3" x14ac:dyDescent="0.3">
      <c r="A8" s="55" t="s">
        <v>31</v>
      </c>
      <c r="B8" s="55"/>
      <c r="C8" s="55"/>
    </row>
    <row r="9" spans="1:3" x14ac:dyDescent="0.3">
      <c r="A9" s="55" t="s">
        <v>57</v>
      </c>
      <c r="B9" s="55"/>
      <c r="C9" s="55"/>
    </row>
    <row r="10" spans="1:3" x14ac:dyDescent="0.3">
      <c r="A10" s="4"/>
      <c r="B10" s="4"/>
      <c r="C10" s="2"/>
    </row>
    <row r="11" spans="1:3" ht="53.25" customHeight="1" x14ac:dyDescent="0.3">
      <c r="A11" s="77" t="s">
        <v>46</v>
      </c>
      <c r="B11" s="77"/>
      <c r="C11" s="77"/>
    </row>
    <row r="12" spans="1:3" ht="16.2" thickBot="1" x14ac:dyDescent="0.35">
      <c r="A12" s="18"/>
      <c r="B12" s="18"/>
      <c r="C12" s="18"/>
    </row>
    <row r="13" spans="1:3" ht="47.4" thickBot="1" x14ac:dyDescent="0.35">
      <c r="A13" s="19" t="s">
        <v>32</v>
      </c>
      <c r="B13" s="20" t="s">
        <v>29</v>
      </c>
      <c r="C13" s="13" t="s">
        <v>53</v>
      </c>
    </row>
    <row r="14" spans="1:3" s="23" customFormat="1" ht="16.2" thickBot="1" x14ac:dyDescent="0.35">
      <c r="A14" s="9" t="s">
        <v>35</v>
      </c>
      <c r="B14" s="11" t="s">
        <v>98</v>
      </c>
      <c r="C14" s="14">
        <v>41182372</v>
      </c>
    </row>
    <row r="15" spans="1:3" s="24" customFormat="1" ht="16.2" thickBot="1" x14ac:dyDescent="0.35">
      <c r="A15" s="12"/>
      <c r="B15" s="22"/>
      <c r="C15" s="15"/>
    </row>
    <row r="16" spans="1:3" s="24" customFormat="1" ht="16.2" thickBot="1" x14ac:dyDescent="0.35">
      <c r="A16" s="9" t="s">
        <v>34</v>
      </c>
      <c r="B16" s="11" t="s">
        <v>43</v>
      </c>
      <c r="C16" s="14">
        <f>SUM(C17)</f>
        <v>65362124</v>
      </c>
    </row>
    <row r="17" spans="1:3" s="24" customFormat="1" ht="16.2" thickBot="1" x14ac:dyDescent="0.35">
      <c r="A17" s="12" t="s">
        <v>45</v>
      </c>
      <c r="B17" s="22" t="s">
        <v>44</v>
      </c>
      <c r="C17" s="15">
        <v>65362124</v>
      </c>
    </row>
    <row r="18" spans="1:3" s="24" customFormat="1" ht="16.2" thickBot="1" x14ac:dyDescent="0.35">
      <c r="A18" s="9" t="s">
        <v>97</v>
      </c>
      <c r="B18" s="11" t="s">
        <v>47</v>
      </c>
      <c r="C18" s="14">
        <f>SUM(C32+C263+C264)</f>
        <v>106544496</v>
      </c>
    </row>
    <row r="19" spans="1:3" s="24" customFormat="1" ht="36.75" customHeight="1" thickBot="1" x14ac:dyDescent="0.35">
      <c r="A19" s="78" t="s">
        <v>240</v>
      </c>
      <c r="B19" s="79"/>
      <c r="C19" s="80"/>
    </row>
    <row r="20" spans="1:3" s="24" customFormat="1" x14ac:dyDescent="0.3">
      <c r="A20" s="25" t="s">
        <v>99</v>
      </c>
      <c r="B20" s="75" t="s">
        <v>36</v>
      </c>
      <c r="C20" s="76"/>
    </row>
    <row r="21" spans="1:3" s="24" customFormat="1" x14ac:dyDescent="0.3">
      <c r="A21" s="26"/>
      <c r="B21" s="63" t="s">
        <v>33</v>
      </c>
      <c r="C21" s="64"/>
    </row>
    <row r="22" spans="1:3" s="24" customFormat="1" ht="31.2" x14ac:dyDescent="0.3">
      <c r="A22" s="7"/>
      <c r="B22" s="10" t="s">
        <v>40</v>
      </c>
      <c r="C22" s="8">
        <v>13056855</v>
      </c>
    </row>
    <row r="23" spans="1:3" s="24" customFormat="1" x14ac:dyDescent="0.3">
      <c r="A23" s="27"/>
      <c r="B23" s="28" t="s">
        <v>48</v>
      </c>
      <c r="C23" s="29">
        <f>SUM(C22)</f>
        <v>13056855</v>
      </c>
    </row>
    <row r="24" spans="1:3" s="24" customFormat="1" x14ac:dyDescent="0.3">
      <c r="A24" s="30" t="s">
        <v>100</v>
      </c>
      <c r="B24" s="61" t="s">
        <v>38</v>
      </c>
      <c r="C24" s="62"/>
    </row>
    <row r="25" spans="1:3" s="24" customFormat="1" x14ac:dyDescent="0.3">
      <c r="A25" s="26"/>
      <c r="B25" s="63" t="s">
        <v>37</v>
      </c>
      <c r="C25" s="64"/>
    </row>
    <row r="26" spans="1:3" s="24" customFormat="1" x14ac:dyDescent="0.3">
      <c r="A26" s="7"/>
      <c r="B26" s="10" t="s">
        <v>39</v>
      </c>
      <c r="C26" s="8">
        <v>1811070</v>
      </c>
    </row>
    <row r="27" spans="1:3" s="24" customFormat="1" x14ac:dyDescent="0.3">
      <c r="A27" s="27"/>
      <c r="B27" s="28" t="s">
        <v>49</v>
      </c>
      <c r="C27" s="29">
        <f>SUM(C26)</f>
        <v>1811070</v>
      </c>
    </row>
    <row r="28" spans="1:3" s="24" customFormat="1" ht="33" customHeight="1" x14ac:dyDescent="0.3">
      <c r="A28" s="30" t="s">
        <v>101</v>
      </c>
      <c r="B28" s="61" t="s">
        <v>89</v>
      </c>
      <c r="C28" s="62"/>
    </row>
    <row r="29" spans="1:3" s="24" customFormat="1" x14ac:dyDescent="0.3">
      <c r="A29" s="26"/>
      <c r="B29" s="63" t="s">
        <v>19</v>
      </c>
      <c r="C29" s="64"/>
    </row>
    <row r="30" spans="1:3" s="24" customFormat="1" x14ac:dyDescent="0.3">
      <c r="A30" s="7"/>
      <c r="B30" s="10" t="s">
        <v>58</v>
      </c>
      <c r="C30" s="8">
        <v>11730</v>
      </c>
    </row>
    <row r="31" spans="1:3" s="24" customFormat="1" x14ac:dyDescent="0.3">
      <c r="A31" s="27"/>
      <c r="B31" s="28" t="s">
        <v>52</v>
      </c>
      <c r="C31" s="29">
        <f>SUM(C30)</f>
        <v>11730</v>
      </c>
    </row>
    <row r="32" spans="1:3" s="24" customFormat="1" ht="33.75" customHeight="1" thickBot="1" x14ac:dyDescent="0.35">
      <c r="A32" s="66" t="s">
        <v>42</v>
      </c>
      <c r="B32" s="67"/>
      <c r="C32" s="31">
        <f>SUM(C23+C27+C31)</f>
        <v>14879655</v>
      </c>
    </row>
    <row r="33" spans="1:3" s="24" customFormat="1" ht="16.2" thickBot="1" x14ac:dyDescent="0.35">
      <c r="A33" s="56"/>
      <c r="B33" s="57"/>
      <c r="C33" s="58"/>
    </row>
    <row r="34" spans="1:3" s="24" customFormat="1" ht="18" customHeight="1" thickBot="1" x14ac:dyDescent="0.35">
      <c r="A34" s="72" t="s">
        <v>102</v>
      </c>
      <c r="B34" s="73"/>
      <c r="C34" s="74"/>
    </row>
    <row r="35" spans="1:3" s="24" customFormat="1" ht="47.25" customHeight="1" x14ac:dyDescent="0.3">
      <c r="A35" s="25" t="s">
        <v>103</v>
      </c>
      <c r="B35" s="75" t="s">
        <v>30</v>
      </c>
      <c r="C35" s="76"/>
    </row>
    <row r="36" spans="1:3" s="24" customFormat="1" x14ac:dyDescent="0.3">
      <c r="A36" s="26"/>
      <c r="B36" s="63" t="s">
        <v>27</v>
      </c>
      <c r="C36" s="64"/>
    </row>
    <row r="37" spans="1:3" s="24" customFormat="1" x14ac:dyDescent="0.3">
      <c r="A37" s="26"/>
      <c r="B37" s="5" t="s">
        <v>59</v>
      </c>
      <c r="C37" s="32">
        <v>17500</v>
      </c>
    </row>
    <row r="38" spans="1:3" s="24" customFormat="1" x14ac:dyDescent="0.3">
      <c r="A38" s="26"/>
      <c r="B38" s="5" t="s">
        <v>60</v>
      </c>
      <c r="C38" s="32">
        <v>9600</v>
      </c>
    </row>
    <row r="39" spans="1:3" s="24" customFormat="1" x14ac:dyDescent="0.3">
      <c r="A39" s="27"/>
      <c r="B39" s="33" t="s">
        <v>61</v>
      </c>
      <c r="C39" s="32">
        <v>5600</v>
      </c>
    </row>
    <row r="40" spans="1:3" s="24" customFormat="1" x14ac:dyDescent="0.3">
      <c r="A40" s="27"/>
      <c r="B40" s="28" t="s">
        <v>50</v>
      </c>
      <c r="C40" s="29">
        <f>SUM(C37:C39)</f>
        <v>32700</v>
      </c>
    </row>
    <row r="41" spans="1:3" s="24" customFormat="1" x14ac:dyDescent="0.3">
      <c r="A41" s="26"/>
      <c r="B41" s="63" t="s">
        <v>25</v>
      </c>
      <c r="C41" s="64"/>
    </row>
    <row r="42" spans="1:3" s="24" customFormat="1" x14ac:dyDescent="0.3">
      <c r="A42" s="26"/>
      <c r="B42" s="5" t="s">
        <v>26</v>
      </c>
      <c r="C42" s="32">
        <v>1500000</v>
      </c>
    </row>
    <row r="43" spans="1:3" s="24" customFormat="1" x14ac:dyDescent="0.3">
      <c r="A43" s="26"/>
      <c r="B43" s="34" t="s">
        <v>51</v>
      </c>
      <c r="C43" s="35">
        <f>SUM(C42)</f>
        <v>1500000</v>
      </c>
    </row>
    <row r="44" spans="1:3" s="24" customFormat="1" x14ac:dyDescent="0.3">
      <c r="A44" s="36"/>
      <c r="B44" s="68" t="s">
        <v>19</v>
      </c>
      <c r="C44" s="69"/>
    </row>
    <row r="45" spans="1:3" s="24" customFormat="1" ht="31.2" x14ac:dyDescent="0.3">
      <c r="A45" s="26"/>
      <c r="B45" s="5" t="s">
        <v>16</v>
      </c>
      <c r="C45" s="32">
        <v>3570800</v>
      </c>
    </row>
    <row r="46" spans="1:3" s="24" customFormat="1" x14ac:dyDescent="0.3">
      <c r="A46" s="26"/>
      <c r="B46" s="5" t="s">
        <v>20</v>
      </c>
      <c r="C46" s="32">
        <v>420000</v>
      </c>
    </row>
    <row r="47" spans="1:3" s="24" customFormat="1" x14ac:dyDescent="0.3">
      <c r="A47" s="26"/>
      <c r="B47" s="5" t="s">
        <v>21</v>
      </c>
      <c r="C47" s="32">
        <v>30000</v>
      </c>
    </row>
    <row r="48" spans="1:3" s="24" customFormat="1" x14ac:dyDescent="0.3">
      <c r="A48" s="26"/>
      <c r="B48" s="5" t="s">
        <v>7</v>
      </c>
      <c r="C48" s="32">
        <v>262500</v>
      </c>
    </row>
    <row r="49" spans="1:3" s="24" customFormat="1" x14ac:dyDescent="0.3">
      <c r="A49" s="26"/>
      <c r="B49" s="5" t="s">
        <v>22</v>
      </c>
      <c r="C49" s="32">
        <v>170280</v>
      </c>
    </row>
    <row r="50" spans="1:3" s="24" customFormat="1" x14ac:dyDescent="0.3">
      <c r="A50" s="26"/>
      <c r="B50" s="5" t="s">
        <v>23</v>
      </c>
      <c r="C50" s="32">
        <v>3300</v>
      </c>
    </row>
    <row r="51" spans="1:3" s="24" customFormat="1" x14ac:dyDescent="0.3">
      <c r="A51" s="26"/>
      <c r="B51" s="5" t="s">
        <v>17</v>
      </c>
      <c r="C51" s="32">
        <v>177790</v>
      </c>
    </row>
    <row r="52" spans="1:3" s="24" customFormat="1" x14ac:dyDescent="0.3">
      <c r="A52" s="26"/>
      <c r="B52" s="5" t="s">
        <v>62</v>
      </c>
      <c r="C52" s="32">
        <v>570000</v>
      </c>
    </row>
    <row r="53" spans="1:3" s="24" customFormat="1" x14ac:dyDescent="0.3">
      <c r="A53" s="26"/>
      <c r="B53" s="5" t="s">
        <v>18</v>
      </c>
      <c r="C53" s="32">
        <v>124000</v>
      </c>
    </row>
    <row r="54" spans="1:3" s="24" customFormat="1" x14ac:dyDescent="0.3">
      <c r="A54" s="26"/>
      <c r="B54" s="5" t="s">
        <v>14</v>
      </c>
      <c r="C54" s="32">
        <v>80000</v>
      </c>
    </row>
    <row r="55" spans="1:3" s="24" customFormat="1" x14ac:dyDescent="0.3">
      <c r="A55" s="26"/>
      <c r="B55" s="5" t="s">
        <v>24</v>
      </c>
      <c r="C55" s="32">
        <v>1570000</v>
      </c>
    </row>
    <row r="56" spans="1:3" s="24" customFormat="1" x14ac:dyDescent="0.3">
      <c r="A56" s="26"/>
      <c r="B56" s="5" t="s">
        <v>63</v>
      </c>
      <c r="C56" s="32">
        <v>58535</v>
      </c>
    </row>
    <row r="57" spans="1:3" s="24" customFormat="1" x14ac:dyDescent="0.3">
      <c r="A57" s="26"/>
      <c r="B57" s="5" t="s">
        <v>64</v>
      </c>
      <c r="C57" s="32">
        <v>68513</v>
      </c>
    </row>
    <row r="58" spans="1:3" s="24" customFormat="1" x14ac:dyDescent="0.3">
      <c r="A58" s="26"/>
      <c r="B58" s="5" t="s">
        <v>65</v>
      </c>
      <c r="C58" s="32">
        <v>36072</v>
      </c>
    </row>
    <row r="59" spans="1:3" s="24" customFormat="1" x14ac:dyDescent="0.3">
      <c r="A59" s="26"/>
      <c r="B59" s="5" t="s">
        <v>66</v>
      </c>
      <c r="C59" s="32">
        <v>2623</v>
      </c>
    </row>
    <row r="60" spans="1:3" s="24" customFormat="1" x14ac:dyDescent="0.3">
      <c r="A60" s="26"/>
      <c r="B60" s="5" t="s">
        <v>67</v>
      </c>
      <c r="C60" s="32">
        <v>366696</v>
      </c>
    </row>
    <row r="61" spans="1:3" s="24" customFormat="1" x14ac:dyDescent="0.3">
      <c r="A61" s="26"/>
      <c r="B61" s="5" t="s">
        <v>68</v>
      </c>
      <c r="C61" s="32">
        <v>49858</v>
      </c>
    </row>
    <row r="62" spans="1:3" s="24" customFormat="1" x14ac:dyDescent="0.3">
      <c r="A62" s="26"/>
      <c r="B62" s="5" t="s">
        <v>69</v>
      </c>
      <c r="C62" s="32">
        <v>110168</v>
      </c>
    </row>
    <row r="63" spans="1:3" s="24" customFormat="1" x14ac:dyDescent="0.3">
      <c r="A63" s="26"/>
      <c r="B63" s="5" t="s">
        <v>70</v>
      </c>
      <c r="C63" s="32">
        <v>57000</v>
      </c>
    </row>
    <row r="64" spans="1:3" s="24" customFormat="1" x14ac:dyDescent="0.3">
      <c r="A64" s="26"/>
      <c r="B64" s="5" t="s">
        <v>71</v>
      </c>
      <c r="C64" s="32">
        <v>299990</v>
      </c>
    </row>
    <row r="65" spans="1:3" s="24" customFormat="1" x14ac:dyDescent="0.3">
      <c r="A65" s="26"/>
      <c r="B65" s="5" t="s">
        <v>72</v>
      </c>
      <c r="C65" s="32">
        <v>3980000</v>
      </c>
    </row>
    <row r="66" spans="1:3" s="24" customFormat="1" x14ac:dyDescent="0.3">
      <c r="A66" s="26"/>
      <c r="B66" s="5" t="s">
        <v>73</v>
      </c>
      <c r="C66" s="32">
        <v>650000</v>
      </c>
    </row>
    <row r="67" spans="1:3" s="24" customFormat="1" x14ac:dyDescent="0.3">
      <c r="A67" s="26"/>
      <c r="B67" s="5" t="s">
        <v>74</v>
      </c>
      <c r="C67" s="32">
        <v>4000</v>
      </c>
    </row>
    <row r="68" spans="1:3" s="24" customFormat="1" x14ac:dyDescent="0.3">
      <c r="A68" s="26"/>
      <c r="B68" s="5" t="s">
        <v>75</v>
      </c>
      <c r="C68" s="32">
        <v>5200</v>
      </c>
    </row>
    <row r="69" spans="1:3" s="24" customFormat="1" x14ac:dyDescent="0.3">
      <c r="A69" s="26"/>
      <c r="B69" s="5" t="s">
        <v>76</v>
      </c>
      <c r="C69" s="32">
        <v>11700</v>
      </c>
    </row>
    <row r="70" spans="1:3" s="24" customFormat="1" x14ac:dyDescent="0.3">
      <c r="A70" s="26"/>
      <c r="B70" s="5" t="s">
        <v>76</v>
      </c>
      <c r="C70" s="32">
        <v>32400</v>
      </c>
    </row>
    <row r="71" spans="1:3" s="24" customFormat="1" x14ac:dyDescent="0.3">
      <c r="A71" s="26"/>
      <c r="B71" s="5" t="s">
        <v>76</v>
      </c>
      <c r="C71" s="32">
        <v>9700</v>
      </c>
    </row>
    <row r="72" spans="1:3" s="24" customFormat="1" x14ac:dyDescent="0.3">
      <c r="A72" s="26"/>
      <c r="B72" s="5" t="s">
        <v>76</v>
      </c>
      <c r="C72" s="32">
        <v>6660</v>
      </c>
    </row>
    <row r="73" spans="1:3" s="24" customFormat="1" x14ac:dyDescent="0.3">
      <c r="A73" s="26"/>
      <c r="B73" s="5" t="s">
        <v>4</v>
      </c>
      <c r="C73" s="32">
        <v>20000</v>
      </c>
    </row>
    <row r="74" spans="1:3" s="24" customFormat="1" x14ac:dyDescent="0.3">
      <c r="A74" s="26"/>
      <c r="B74" s="5" t="s">
        <v>77</v>
      </c>
      <c r="C74" s="32">
        <v>3000</v>
      </c>
    </row>
    <row r="75" spans="1:3" s="24" customFormat="1" x14ac:dyDescent="0.3">
      <c r="A75" s="26"/>
      <c r="B75" s="5" t="s">
        <v>78</v>
      </c>
      <c r="C75" s="32">
        <v>18000</v>
      </c>
    </row>
    <row r="76" spans="1:3" s="24" customFormat="1" x14ac:dyDescent="0.3">
      <c r="A76" s="26"/>
      <c r="B76" s="5" t="s">
        <v>78</v>
      </c>
      <c r="C76" s="32">
        <v>3000</v>
      </c>
    </row>
    <row r="77" spans="1:3" s="24" customFormat="1" x14ac:dyDescent="0.3">
      <c r="A77" s="26"/>
      <c r="B77" s="5" t="s">
        <v>78</v>
      </c>
      <c r="C77" s="32">
        <v>3727</v>
      </c>
    </row>
    <row r="78" spans="1:3" s="24" customFormat="1" x14ac:dyDescent="0.3">
      <c r="A78" s="26"/>
      <c r="B78" s="5" t="s">
        <v>79</v>
      </c>
      <c r="C78" s="32">
        <v>2600</v>
      </c>
    </row>
    <row r="79" spans="1:3" s="24" customFormat="1" x14ac:dyDescent="0.3">
      <c r="A79" s="26"/>
      <c r="B79" s="5" t="s">
        <v>80</v>
      </c>
      <c r="C79" s="32">
        <v>24560</v>
      </c>
    </row>
    <row r="80" spans="1:3" s="24" customFormat="1" x14ac:dyDescent="0.3">
      <c r="A80" s="26"/>
      <c r="B80" s="5" t="s">
        <v>104</v>
      </c>
      <c r="C80" s="32">
        <v>960000</v>
      </c>
    </row>
    <row r="81" spans="1:4" s="24" customFormat="1" x14ac:dyDescent="0.3">
      <c r="A81" s="26"/>
      <c r="B81" s="5" t="s">
        <v>105</v>
      </c>
      <c r="C81" s="32">
        <v>750000</v>
      </c>
    </row>
    <row r="82" spans="1:4" s="24" customFormat="1" x14ac:dyDescent="0.3">
      <c r="A82" s="26"/>
      <c r="B82" s="5" t="s">
        <v>106</v>
      </c>
      <c r="C82" s="32">
        <v>1650000</v>
      </c>
    </row>
    <row r="83" spans="1:4" s="24" customFormat="1" x14ac:dyDescent="0.3">
      <c r="A83" s="26"/>
      <c r="B83" s="5" t="s">
        <v>107</v>
      </c>
      <c r="C83" s="32">
        <v>230000</v>
      </c>
    </row>
    <row r="84" spans="1:4" s="24" customFormat="1" x14ac:dyDescent="0.3">
      <c r="A84" s="26"/>
      <c r="B84" s="5" t="s">
        <v>108</v>
      </c>
      <c r="C84" s="32">
        <v>3290000</v>
      </c>
    </row>
    <row r="85" spans="1:4" s="24" customFormat="1" x14ac:dyDescent="0.3">
      <c r="A85" s="26"/>
      <c r="B85" s="5" t="s">
        <v>109</v>
      </c>
      <c r="C85" s="32">
        <v>165000</v>
      </c>
    </row>
    <row r="86" spans="1:4" s="24" customFormat="1" x14ac:dyDescent="0.3">
      <c r="A86" s="26"/>
      <c r="B86" s="5" t="s">
        <v>1</v>
      </c>
      <c r="C86" s="32">
        <v>17250</v>
      </c>
    </row>
    <row r="87" spans="1:4" s="24" customFormat="1" x14ac:dyDescent="0.3">
      <c r="A87" s="26"/>
      <c r="B87" s="5" t="s">
        <v>110</v>
      </c>
      <c r="C87" s="32">
        <v>209000.00000000003</v>
      </c>
    </row>
    <row r="88" spans="1:4" s="24" customFormat="1" x14ac:dyDescent="0.3">
      <c r="A88" s="26"/>
      <c r="B88" s="5" t="s">
        <v>111</v>
      </c>
      <c r="C88" s="32">
        <v>165000</v>
      </c>
    </row>
    <row r="89" spans="1:4" s="24" customFormat="1" x14ac:dyDescent="0.3">
      <c r="A89" s="26"/>
      <c r="B89" s="5" t="s">
        <v>112</v>
      </c>
      <c r="C89" s="32">
        <v>3135000.0000000005</v>
      </c>
    </row>
    <row r="90" spans="1:4" s="24" customFormat="1" x14ac:dyDescent="0.3">
      <c r="A90" s="26"/>
      <c r="B90" s="5" t="s">
        <v>113</v>
      </c>
      <c r="C90" s="32">
        <v>290000</v>
      </c>
    </row>
    <row r="91" spans="1:4" s="24" customFormat="1" x14ac:dyDescent="0.3">
      <c r="A91" s="26"/>
      <c r="B91" s="5" t="s">
        <v>114</v>
      </c>
      <c r="C91" s="32">
        <v>305000</v>
      </c>
      <c r="D91" s="41"/>
    </row>
    <row r="92" spans="1:4" s="24" customFormat="1" x14ac:dyDescent="0.3">
      <c r="A92" s="26"/>
      <c r="B92" s="5" t="s">
        <v>115</v>
      </c>
      <c r="C92" s="32">
        <v>170500</v>
      </c>
      <c r="D92" s="41"/>
    </row>
    <row r="93" spans="1:4" s="24" customFormat="1" x14ac:dyDescent="0.3">
      <c r="A93" s="26"/>
      <c r="B93" s="5" t="s">
        <v>116</v>
      </c>
      <c r="C93" s="32">
        <v>396000.00000000006</v>
      </c>
      <c r="D93" s="41"/>
    </row>
    <row r="94" spans="1:4" s="24" customFormat="1" x14ac:dyDescent="0.3">
      <c r="A94" s="26"/>
      <c r="B94" s="5" t="s">
        <v>117</v>
      </c>
      <c r="C94" s="32">
        <v>192500</v>
      </c>
      <c r="D94" s="41"/>
    </row>
    <row r="95" spans="1:4" s="24" customFormat="1" x14ac:dyDescent="0.3">
      <c r="A95" s="26"/>
      <c r="B95" s="5" t="s">
        <v>118</v>
      </c>
      <c r="C95" s="32">
        <v>1100000</v>
      </c>
      <c r="D95" s="23"/>
    </row>
    <row r="96" spans="1:4" s="24" customFormat="1" x14ac:dyDescent="0.3">
      <c r="A96" s="26"/>
      <c r="B96" s="5" t="s">
        <v>8</v>
      </c>
      <c r="C96" s="32">
        <v>50000</v>
      </c>
      <c r="D96" s="23"/>
    </row>
    <row r="97" spans="1:3" s="24" customFormat="1" x14ac:dyDescent="0.3">
      <c r="A97" s="26"/>
      <c r="B97" s="5" t="s">
        <v>119</v>
      </c>
      <c r="C97" s="32">
        <v>825000.00000000012</v>
      </c>
    </row>
    <row r="98" spans="1:3" s="24" customFormat="1" x14ac:dyDescent="0.3">
      <c r="A98" s="26"/>
      <c r="B98" s="5" t="s">
        <v>120</v>
      </c>
      <c r="C98" s="32">
        <v>49500.000000000007</v>
      </c>
    </row>
    <row r="99" spans="1:3" s="24" customFormat="1" x14ac:dyDescent="0.3">
      <c r="A99" s="26"/>
      <c r="B99" s="5" t="s">
        <v>121</v>
      </c>
      <c r="C99" s="32">
        <v>143000</v>
      </c>
    </row>
    <row r="100" spans="1:3" s="24" customFormat="1" x14ac:dyDescent="0.3">
      <c r="A100" s="26"/>
      <c r="B100" s="5" t="s">
        <v>122</v>
      </c>
      <c r="C100" s="32">
        <v>176000</v>
      </c>
    </row>
    <row r="101" spans="1:3" s="24" customFormat="1" x14ac:dyDescent="0.3">
      <c r="A101" s="26"/>
      <c r="B101" s="5" t="s">
        <v>123</v>
      </c>
      <c r="C101" s="32">
        <v>27500.000000000004</v>
      </c>
    </row>
    <row r="102" spans="1:3" s="24" customFormat="1" x14ac:dyDescent="0.3">
      <c r="A102" s="26"/>
      <c r="B102" s="5" t="s">
        <v>124</v>
      </c>
      <c r="C102" s="32">
        <v>319000</v>
      </c>
    </row>
    <row r="103" spans="1:3" s="24" customFormat="1" x14ac:dyDescent="0.3">
      <c r="A103" s="26"/>
      <c r="B103" s="5" t="s">
        <v>125</v>
      </c>
      <c r="C103" s="32">
        <v>53350.000000000007</v>
      </c>
    </row>
    <row r="104" spans="1:3" s="24" customFormat="1" x14ac:dyDescent="0.3">
      <c r="A104" s="26"/>
      <c r="B104" s="5" t="s">
        <v>126</v>
      </c>
      <c r="C104" s="32">
        <v>67540</v>
      </c>
    </row>
    <row r="105" spans="1:3" s="24" customFormat="1" x14ac:dyDescent="0.3">
      <c r="A105" s="26"/>
      <c r="B105" s="5" t="s">
        <v>127</v>
      </c>
      <c r="C105" s="32">
        <v>107910</v>
      </c>
    </row>
    <row r="106" spans="1:3" s="24" customFormat="1" x14ac:dyDescent="0.3">
      <c r="A106" s="26"/>
      <c r="B106" s="5" t="s">
        <v>128</v>
      </c>
      <c r="C106" s="32">
        <v>65010</v>
      </c>
    </row>
    <row r="107" spans="1:3" s="24" customFormat="1" x14ac:dyDescent="0.3">
      <c r="A107" s="26"/>
      <c r="B107" s="5" t="s">
        <v>5</v>
      </c>
      <c r="C107" s="32">
        <v>25300.000000000004</v>
      </c>
    </row>
    <row r="108" spans="1:3" s="24" customFormat="1" x14ac:dyDescent="0.3">
      <c r="A108" s="26"/>
      <c r="B108" s="5" t="s">
        <v>129</v>
      </c>
      <c r="C108" s="32">
        <v>80850</v>
      </c>
    </row>
    <row r="109" spans="1:3" s="24" customFormat="1" x14ac:dyDescent="0.3">
      <c r="A109" s="26"/>
      <c r="B109" s="5" t="s">
        <v>130</v>
      </c>
      <c r="C109" s="32">
        <v>20570</v>
      </c>
    </row>
    <row r="110" spans="1:3" s="24" customFormat="1" x14ac:dyDescent="0.3">
      <c r="A110" s="26"/>
      <c r="B110" s="5" t="s">
        <v>131</v>
      </c>
      <c r="C110" s="32">
        <v>39105</v>
      </c>
    </row>
    <row r="111" spans="1:3" s="24" customFormat="1" x14ac:dyDescent="0.3">
      <c r="A111" s="26"/>
      <c r="B111" s="5" t="s">
        <v>132</v>
      </c>
      <c r="C111" s="32">
        <v>67650</v>
      </c>
    </row>
    <row r="112" spans="1:3" s="24" customFormat="1" x14ac:dyDescent="0.3">
      <c r="A112" s="26"/>
      <c r="B112" s="5" t="s">
        <v>133</v>
      </c>
      <c r="C112" s="32">
        <v>25740.000000000004</v>
      </c>
    </row>
    <row r="113" spans="1:3" s="24" customFormat="1" x14ac:dyDescent="0.3">
      <c r="A113" s="26"/>
      <c r="B113" s="5" t="s">
        <v>134</v>
      </c>
      <c r="C113" s="32">
        <v>85140</v>
      </c>
    </row>
    <row r="114" spans="1:3" s="24" customFormat="1" x14ac:dyDescent="0.3">
      <c r="A114" s="26"/>
      <c r="B114" s="5" t="s">
        <v>135</v>
      </c>
      <c r="C114" s="32">
        <v>725000</v>
      </c>
    </row>
    <row r="115" spans="1:3" s="24" customFormat="1" x14ac:dyDescent="0.3">
      <c r="A115" s="26"/>
      <c r="B115" s="5" t="s">
        <v>116</v>
      </c>
      <c r="C115" s="32">
        <v>99000</v>
      </c>
    </row>
    <row r="116" spans="1:3" s="24" customFormat="1" x14ac:dyDescent="0.3">
      <c r="A116" s="26"/>
      <c r="B116" s="5" t="s">
        <v>136</v>
      </c>
      <c r="C116" s="32">
        <v>53000</v>
      </c>
    </row>
    <row r="117" spans="1:3" s="24" customFormat="1" x14ac:dyDescent="0.3">
      <c r="A117" s="26"/>
      <c r="B117" s="5" t="s">
        <v>137</v>
      </c>
      <c r="C117" s="32">
        <v>950000</v>
      </c>
    </row>
    <row r="118" spans="1:3" s="24" customFormat="1" x14ac:dyDescent="0.3">
      <c r="A118" s="26"/>
      <c r="B118" s="5" t="s">
        <v>86</v>
      </c>
      <c r="C118" s="32">
        <v>196000</v>
      </c>
    </row>
    <row r="119" spans="1:3" s="24" customFormat="1" x14ac:dyDescent="0.3">
      <c r="A119" s="26"/>
      <c r="B119" s="5" t="s">
        <v>107</v>
      </c>
      <c r="C119" s="32">
        <v>230000</v>
      </c>
    </row>
    <row r="120" spans="1:3" s="24" customFormat="1" x14ac:dyDescent="0.3">
      <c r="A120" s="26"/>
      <c r="B120" s="5" t="s">
        <v>138</v>
      </c>
      <c r="C120" s="32">
        <v>550000</v>
      </c>
    </row>
    <row r="121" spans="1:3" s="24" customFormat="1" x14ac:dyDescent="0.3">
      <c r="A121" s="26"/>
      <c r="B121" s="5" t="s">
        <v>139</v>
      </c>
      <c r="C121" s="32">
        <v>8800</v>
      </c>
    </row>
    <row r="122" spans="1:3" s="24" customFormat="1" x14ac:dyDescent="0.3">
      <c r="A122" s="26"/>
      <c r="B122" s="5" t="s">
        <v>140</v>
      </c>
      <c r="C122" s="32">
        <v>14300</v>
      </c>
    </row>
    <row r="123" spans="1:3" s="24" customFormat="1" x14ac:dyDescent="0.3">
      <c r="A123" s="26"/>
      <c r="B123" s="5" t="s">
        <v>141</v>
      </c>
      <c r="C123" s="32">
        <v>24475</v>
      </c>
    </row>
    <row r="124" spans="1:3" s="24" customFormat="1" x14ac:dyDescent="0.3">
      <c r="A124" s="26"/>
      <c r="B124" s="5" t="s">
        <v>142</v>
      </c>
      <c r="C124" s="32">
        <v>7040</v>
      </c>
    </row>
    <row r="125" spans="1:3" s="24" customFormat="1" x14ac:dyDescent="0.3">
      <c r="A125" s="26"/>
      <c r="B125" s="5" t="s">
        <v>13</v>
      </c>
      <c r="C125" s="32">
        <v>25000</v>
      </c>
    </row>
    <row r="126" spans="1:3" s="24" customFormat="1" x14ac:dyDescent="0.3">
      <c r="A126" s="26"/>
      <c r="B126" s="5" t="s">
        <v>143</v>
      </c>
      <c r="C126" s="32">
        <v>1650</v>
      </c>
    </row>
    <row r="127" spans="1:3" s="24" customFormat="1" x14ac:dyDescent="0.3">
      <c r="A127" s="26"/>
      <c r="B127" s="5" t="s">
        <v>144</v>
      </c>
      <c r="C127" s="32">
        <v>88000</v>
      </c>
    </row>
    <row r="128" spans="1:3" s="24" customFormat="1" x14ac:dyDescent="0.3">
      <c r="A128" s="26"/>
      <c r="B128" s="5" t="s">
        <v>145</v>
      </c>
      <c r="C128" s="32">
        <v>64900</v>
      </c>
    </row>
    <row r="129" spans="1:3" s="24" customFormat="1" x14ac:dyDescent="0.3">
      <c r="A129" s="26"/>
      <c r="B129" s="5" t="s">
        <v>146</v>
      </c>
      <c r="C129" s="32">
        <v>134574</v>
      </c>
    </row>
    <row r="130" spans="1:3" s="24" customFormat="1" x14ac:dyDescent="0.3">
      <c r="A130" s="26"/>
      <c r="B130" s="5" t="s">
        <v>147</v>
      </c>
      <c r="C130" s="32">
        <v>334142</v>
      </c>
    </row>
    <row r="131" spans="1:3" s="24" customFormat="1" x14ac:dyDescent="0.3">
      <c r="A131" s="26"/>
      <c r="B131" s="5" t="s">
        <v>148</v>
      </c>
      <c r="C131" s="32">
        <v>6666.0000000000009</v>
      </c>
    </row>
    <row r="132" spans="1:3" s="24" customFormat="1" x14ac:dyDescent="0.3">
      <c r="A132" s="26"/>
      <c r="B132" s="5" t="s">
        <v>149</v>
      </c>
      <c r="C132" s="32">
        <v>70000</v>
      </c>
    </row>
    <row r="133" spans="1:3" s="24" customFormat="1" x14ac:dyDescent="0.3">
      <c r="A133" s="26"/>
      <c r="B133" s="5" t="s">
        <v>150</v>
      </c>
      <c r="C133" s="32">
        <v>400000</v>
      </c>
    </row>
    <row r="134" spans="1:3" s="24" customFormat="1" x14ac:dyDescent="0.3">
      <c r="A134" s="26"/>
      <c r="B134" s="5" t="s">
        <v>151</v>
      </c>
      <c r="C134" s="32">
        <v>400010</v>
      </c>
    </row>
    <row r="135" spans="1:3" s="24" customFormat="1" x14ac:dyDescent="0.3">
      <c r="A135" s="26"/>
      <c r="B135" s="5" t="s">
        <v>2</v>
      </c>
      <c r="C135" s="32">
        <v>220000.00000000003</v>
      </c>
    </row>
    <row r="136" spans="1:3" s="24" customFormat="1" x14ac:dyDescent="0.3">
      <c r="A136" s="26"/>
      <c r="B136" s="5" t="s">
        <v>152</v>
      </c>
      <c r="C136" s="32">
        <v>20000</v>
      </c>
    </row>
    <row r="137" spans="1:3" s="24" customFormat="1" x14ac:dyDescent="0.3">
      <c r="A137" s="26"/>
      <c r="B137" s="5" t="s">
        <v>3</v>
      </c>
      <c r="C137" s="32">
        <v>60000</v>
      </c>
    </row>
    <row r="138" spans="1:3" s="24" customFormat="1" x14ac:dyDescent="0.3">
      <c r="A138" s="27"/>
      <c r="B138" s="28" t="s">
        <v>52</v>
      </c>
      <c r="C138" s="29">
        <f>SUM(C45:C137)</f>
        <v>32738644</v>
      </c>
    </row>
    <row r="139" spans="1:3" s="24" customFormat="1" ht="16.2" thickBot="1" x14ac:dyDescent="0.35">
      <c r="A139" s="37"/>
      <c r="B139" s="38" t="s">
        <v>153</v>
      </c>
      <c r="C139" s="31">
        <f>C138+C40+C43</f>
        <v>34271344</v>
      </c>
    </row>
    <row r="140" spans="1:3" s="24" customFormat="1" ht="36.75" customHeight="1" x14ac:dyDescent="0.3">
      <c r="A140" s="25" t="s">
        <v>154</v>
      </c>
      <c r="B140" s="70" t="s">
        <v>92</v>
      </c>
      <c r="C140" s="71"/>
    </row>
    <row r="141" spans="1:3" s="24" customFormat="1" x14ac:dyDescent="0.3">
      <c r="A141" s="39"/>
      <c r="B141" s="65" t="s">
        <v>27</v>
      </c>
      <c r="C141" s="65"/>
    </row>
    <row r="142" spans="1:3" s="24" customFormat="1" x14ac:dyDescent="0.3">
      <c r="A142" s="39"/>
      <c r="B142" s="16" t="s">
        <v>28</v>
      </c>
      <c r="C142" s="32">
        <v>2158</v>
      </c>
    </row>
    <row r="143" spans="1:3" s="24" customFormat="1" x14ac:dyDescent="0.3">
      <c r="A143" s="39"/>
      <c r="B143" s="16" t="s">
        <v>11</v>
      </c>
      <c r="C143" s="32">
        <v>198</v>
      </c>
    </row>
    <row r="144" spans="1:3" s="24" customFormat="1" x14ac:dyDescent="0.3">
      <c r="A144" s="39"/>
      <c r="B144" s="28" t="s">
        <v>50</v>
      </c>
      <c r="C144" s="29">
        <f>SUM(C142:C143)</f>
        <v>2356</v>
      </c>
    </row>
    <row r="145" spans="1:3" s="24" customFormat="1" x14ac:dyDescent="0.3">
      <c r="A145" s="40"/>
      <c r="B145" s="68" t="s">
        <v>19</v>
      </c>
      <c r="C145" s="69"/>
    </row>
    <row r="146" spans="1:3" s="24" customFormat="1" x14ac:dyDescent="0.3">
      <c r="A146" s="26"/>
      <c r="B146" s="5" t="s">
        <v>15</v>
      </c>
      <c r="C146" s="32">
        <v>60525</v>
      </c>
    </row>
    <row r="147" spans="1:3" s="24" customFormat="1" x14ac:dyDescent="0.3">
      <c r="A147" s="26"/>
      <c r="B147" s="5" t="s">
        <v>10</v>
      </c>
      <c r="C147" s="32">
        <v>1599</v>
      </c>
    </row>
    <row r="148" spans="1:3" s="24" customFormat="1" x14ac:dyDescent="0.3">
      <c r="A148" s="26"/>
      <c r="B148" s="5" t="s">
        <v>9</v>
      </c>
      <c r="C148" s="32">
        <v>29400</v>
      </c>
    </row>
    <row r="149" spans="1:3" s="24" customFormat="1" x14ac:dyDescent="0.3">
      <c r="A149" s="26"/>
      <c r="B149" s="34" t="s">
        <v>52</v>
      </c>
      <c r="C149" s="35">
        <f>SUM(C146:C148)</f>
        <v>91524</v>
      </c>
    </row>
    <row r="150" spans="1:3" s="24" customFormat="1" ht="16.2" thickBot="1" x14ac:dyDescent="0.35">
      <c r="A150" s="37"/>
      <c r="B150" s="38" t="s">
        <v>233</v>
      </c>
      <c r="C150" s="31">
        <f>C149+C144</f>
        <v>93880</v>
      </c>
    </row>
    <row r="151" spans="1:3" s="24" customFormat="1" ht="63" customHeight="1" x14ac:dyDescent="0.3">
      <c r="A151" s="25" t="s">
        <v>155</v>
      </c>
      <c r="B151" s="70" t="s">
        <v>55</v>
      </c>
      <c r="C151" s="71"/>
    </row>
    <row r="152" spans="1:3" s="24" customFormat="1" x14ac:dyDescent="0.3">
      <c r="A152" s="39"/>
      <c r="B152" s="65" t="s">
        <v>27</v>
      </c>
      <c r="C152" s="65"/>
    </row>
    <row r="153" spans="1:3" s="24" customFormat="1" ht="31.2" x14ac:dyDescent="0.3">
      <c r="A153" s="39"/>
      <c r="B153" s="16" t="s">
        <v>81</v>
      </c>
      <c r="C153" s="32">
        <v>281000</v>
      </c>
    </row>
    <row r="154" spans="1:3" s="24" customFormat="1" x14ac:dyDescent="0.3">
      <c r="A154" s="39"/>
      <c r="B154" s="28" t="s">
        <v>50</v>
      </c>
      <c r="C154" s="29">
        <f>SUM(C153:C153)</f>
        <v>281000</v>
      </c>
    </row>
    <row r="155" spans="1:3" s="24" customFormat="1" x14ac:dyDescent="0.3">
      <c r="A155" s="40"/>
      <c r="B155" s="68" t="s">
        <v>19</v>
      </c>
      <c r="C155" s="69"/>
    </row>
    <row r="156" spans="1:3" s="24" customFormat="1" x14ac:dyDescent="0.3">
      <c r="A156" s="26"/>
      <c r="B156" s="5" t="s">
        <v>82</v>
      </c>
      <c r="C156" s="32">
        <v>391208</v>
      </c>
    </row>
    <row r="157" spans="1:3" s="24" customFormat="1" x14ac:dyDescent="0.3">
      <c r="A157" s="26"/>
      <c r="B157" s="5" t="s">
        <v>83</v>
      </c>
      <c r="C157" s="32">
        <v>175146</v>
      </c>
    </row>
    <row r="158" spans="1:3" s="24" customFormat="1" x14ac:dyDescent="0.3">
      <c r="A158" s="26"/>
      <c r="B158" s="5" t="s">
        <v>84</v>
      </c>
      <c r="C158" s="32">
        <v>59442</v>
      </c>
    </row>
    <row r="159" spans="1:3" s="24" customFormat="1" x14ac:dyDescent="0.3">
      <c r="A159" s="26"/>
      <c r="B159" s="5" t="s">
        <v>85</v>
      </c>
      <c r="C159" s="32">
        <v>173872</v>
      </c>
    </row>
    <row r="160" spans="1:3" s="24" customFormat="1" x14ac:dyDescent="0.3">
      <c r="A160" s="26"/>
      <c r="B160" s="34" t="s">
        <v>54</v>
      </c>
      <c r="C160" s="35">
        <f>SUM(C156:C159)</f>
        <v>799668</v>
      </c>
    </row>
    <row r="161" spans="1:3" s="24" customFormat="1" ht="16.2" thickBot="1" x14ac:dyDescent="0.35">
      <c r="A161" s="37"/>
      <c r="B161" s="38" t="s">
        <v>234</v>
      </c>
      <c r="C161" s="31">
        <f>C160+C154</f>
        <v>1080668</v>
      </c>
    </row>
    <row r="162" spans="1:3" s="24" customFormat="1" ht="54.75" customHeight="1" x14ac:dyDescent="0.3">
      <c r="A162" s="25" t="s">
        <v>156</v>
      </c>
      <c r="B162" s="70" t="s">
        <v>56</v>
      </c>
      <c r="C162" s="71"/>
    </row>
    <row r="163" spans="1:3" s="24" customFormat="1" x14ac:dyDescent="0.3">
      <c r="A163" s="26"/>
      <c r="B163" s="68" t="s">
        <v>19</v>
      </c>
      <c r="C163" s="69"/>
    </row>
    <row r="164" spans="1:3" s="24" customFormat="1" x14ac:dyDescent="0.3">
      <c r="A164" s="26"/>
      <c r="B164" s="5" t="s">
        <v>0</v>
      </c>
      <c r="C164" s="32">
        <v>315000</v>
      </c>
    </row>
    <row r="165" spans="1:3" s="24" customFormat="1" ht="31.2" x14ac:dyDescent="0.3">
      <c r="A165" s="26"/>
      <c r="B165" s="5" t="s">
        <v>90</v>
      </c>
      <c r="C165" s="32">
        <v>750000</v>
      </c>
    </row>
    <row r="166" spans="1:3" s="24" customFormat="1" ht="31.2" x14ac:dyDescent="0.3">
      <c r="A166" s="26"/>
      <c r="B166" s="5" t="s">
        <v>245</v>
      </c>
      <c r="C166" s="32">
        <v>900000</v>
      </c>
    </row>
    <row r="167" spans="1:3" s="24" customFormat="1" x14ac:dyDescent="0.3">
      <c r="A167" s="26"/>
      <c r="B167" s="5" t="s">
        <v>86</v>
      </c>
      <c r="C167" s="32">
        <v>280000</v>
      </c>
    </row>
    <row r="168" spans="1:3" s="24" customFormat="1" x14ac:dyDescent="0.3">
      <c r="A168" s="26"/>
      <c r="B168" s="5" t="s">
        <v>8</v>
      </c>
      <c r="C168" s="32">
        <v>354000</v>
      </c>
    </row>
    <row r="169" spans="1:3" s="24" customFormat="1" x14ac:dyDescent="0.3">
      <c r="A169" s="26"/>
      <c r="B169" s="5" t="s">
        <v>2</v>
      </c>
      <c r="C169" s="32">
        <v>50000</v>
      </c>
    </row>
    <row r="170" spans="1:3" s="24" customFormat="1" x14ac:dyDescent="0.3">
      <c r="A170" s="26"/>
      <c r="B170" s="34" t="s">
        <v>52</v>
      </c>
      <c r="C170" s="35">
        <f>SUM(C164:C169)</f>
        <v>2649000</v>
      </c>
    </row>
    <row r="171" spans="1:3" s="24" customFormat="1" ht="16.2" thickBot="1" x14ac:dyDescent="0.35">
      <c r="A171" s="37"/>
      <c r="B171" s="38" t="s">
        <v>235</v>
      </c>
      <c r="C171" s="31">
        <f>C170</f>
        <v>2649000</v>
      </c>
    </row>
    <row r="172" spans="1:3" s="24" customFormat="1" ht="67.5" customHeight="1" x14ac:dyDescent="0.3">
      <c r="A172" s="25" t="s">
        <v>157</v>
      </c>
      <c r="B172" s="75" t="s">
        <v>96</v>
      </c>
      <c r="C172" s="76"/>
    </row>
    <row r="173" spans="1:3" s="24" customFormat="1" x14ac:dyDescent="0.3">
      <c r="A173" s="26"/>
      <c r="B173" s="63" t="s">
        <v>27</v>
      </c>
      <c r="C173" s="64"/>
    </row>
    <row r="174" spans="1:3" s="24" customFormat="1" x14ac:dyDescent="0.3">
      <c r="A174" s="26"/>
      <c r="B174" s="5" t="s">
        <v>91</v>
      </c>
      <c r="C174" s="32">
        <v>36000</v>
      </c>
    </row>
    <row r="175" spans="1:3" s="24" customFormat="1" x14ac:dyDescent="0.3">
      <c r="A175" s="26"/>
      <c r="B175" s="34" t="s">
        <v>50</v>
      </c>
      <c r="C175" s="35">
        <f>SUM(C174:C174)</f>
        <v>36000</v>
      </c>
    </row>
    <row r="176" spans="1:3" s="24" customFormat="1" x14ac:dyDescent="0.3">
      <c r="A176" s="36"/>
      <c r="B176" s="68" t="s">
        <v>19</v>
      </c>
      <c r="C176" s="69"/>
    </row>
    <row r="177" spans="1:3" s="24" customFormat="1" x14ac:dyDescent="0.3">
      <c r="A177" s="26"/>
      <c r="B177" s="5" t="s">
        <v>87</v>
      </c>
      <c r="C177" s="32">
        <v>404700</v>
      </c>
    </row>
    <row r="178" spans="1:3" s="21" customFormat="1" x14ac:dyDescent="0.3">
      <c r="A178" s="26"/>
      <c r="B178" s="5" t="s">
        <v>88</v>
      </c>
      <c r="C178" s="32">
        <v>22867</v>
      </c>
    </row>
    <row r="179" spans="1:3" s="21" customFormat="1" x14ac:dyDescent="0.3">
      <c r="A179" s="26"/>
      <c r="B179" s="34" t="s">
        <v>52</v>
      </c>
      <c r="C179" s="35">
        <f>SUM(C177:C178)</f>
        <v>427567</v>
      </c>
    </row>
    <row r="180" spans="1:3" s="21" customFormat="1" ht="16.2" thickBot="1" x14ac:dyDescent="0.35">
      <c r="A180" s="37"/>
      <c r="B180" s="38" t="s">
        <v>236</v>
      </c>
      <c r="C180" s="31">
        <f>C179+C175</f>
        <v>463567</v>
      </c>
    </row>
    <row r="181" spans="1:3" ht="35.25" customHeight="1" x14ac:dyDescent="0.3">
      <c r="A181" s="25" t="s">
        <v>158</v>
      </c>
      <c r="B181" s="75" t="s">
        <v>243</v>
      </c>
      <c r="C181" s="76"/>
    </row>
    <row r="182" spans="1:3" x14ac:dyDescent="0.3">
      <c r="A182" s="26"/>
      <c r="B182" s="63" t="s">
        <v>19</v>
      </c>
      <c r="C182" s="64"/>
    </row>
    <row r="183" spans="1:3" ht="31.2" x14ac:dyDescent="0.3">
      <c r="A183" s="26"/>
      <c r="B183" s="5" t="s">
        <v>159</v>
      </c>
      <c r="C183" s="32">
        <v>786000</v>
      </c>
    </row>
    <row r="184" spans="1:3" x14ac:dyDescent="0.3">
      <c r="A184" s="26"/>
      <c r="B184" s="5" t="s">
        <v>160</v>
      </c>
      <c r="C184" s="32">
        <v>170000</v>
      </c>
    </row>
    <row r="185" spans="1:3" x14ac:dyDescent="0.3">
      <c r="A185" s="26"/>
      <c r="B185" s="5" t="s">
        <v>161</v>
      </c>
      <c r="C185" s="32">
        <v>200000</v>
      </c>
    </row>
    <row r="186" spans="1:3" x14ac:dyDescent="0.3">
      <c r="A186" s="26"/>
      <c r="B186" s="5" t="s">
        <v>162</v>
      </c>
      <c r="C186" s="32">
        <v>1360000</v>
      </c>
    </row>
    <row r="187" spans="1:3" x14ac:dyDescent="0.3">
      <c r="A187" s="26"/>
      <c r="B187" s="5" t="s">
        <v>163</v>
      </c>
      <c r="C187" s="32">
        <v>625000</v>
      </c>
    </row>
    <row r="188" spans="1:3" x14ac:dyDescent="0.3">
      <c r="A188" s="26"/>
      <c r="B188" s="5" t="s">
        <v>164</v>
      </c>
      <c r="C188" s="32">
        <v>700000</v>
      </c>
    </row>
    <row r="189" spans="1:3" x14ac:dyDescent="0.3">
      <c r="A189" s="26"/>
      <c r="B189" s="5" t="s">
        <v>165</v>
      </c>
      <c r="C189" s="32">
        <v>9500</v>
      </c>
    </row>
    <row r="190" spans="1:3" x14ac:dyDescent="0.3">
      <c r="A190" s="26"/>
      <c r="B190" s="5" t="s">
        <v>166</v>
      </c>
      <c r="C190" s="32">
        <v>135000</v>
      </c>
    </row>
    <row r="191" spans="1:3" x14ac:dyDescent="0.3">
      <c r="A191" s="26"/>
      <c r="B191" s="5" t="s">
        <v>167</v>
      </c>
      <c r="C191" s="32">
        <v>39100</v>
      </c>
    </row>
    <row r="192" spans="1:3" x14ac:dyDescent="0.3">
      <c r="A192" s="26"/>
      <c r="B192" s="5" t="s">
        <v>168</v>
      </c>
      <c r="C192" s="32">
        <v>2400</v>
      </c>
    </row>
    <row r="193" spans="1:3" x14ac:dyDescent="0.3">
      <c r="A193" s="26"/>
      <c r="B193" s="5" t="s">
        <v>8</v>
      </c>
      <c r="C193" s="32">
        <v>48700</v>
      </c>
    </row>
    <row r="194" spans="1:3" x14ac:dyDescent="0.3">
      <c r="A194" s="26"/>
      <c r="B194" s="5" t="s">
        <v>169</v>
      </c>
      <c r="C194" s="32">
        <v>72000</v>
      </c>
    </row>
    <row r="195" spans="1:3" x14ac:dyDescent="0.3">
      <c r="A195" s="26"/>
      <c r="B195" s="5" t="s">
        <v>170</v>
      </c>
      <c r="C195" s="32">
        <v>10000</v>
      </c>
    </row>
    <row r="196" spans="1:3" x14ac:dyDescent="0.3">
      <c r="A196" s="26"/>
      <c r="B196" s="5" t="s">
        <v>171</v>
      </c>
      <c r="C196" s="32">
        <v>560000</v>
      </c>
    </row>
    <row r="197" spans="1:3" x14ac:dyDescent="0.3">
      <c r="A197" s="26"/>
      <c r="B197" s="5" t="s">
        <v>172</v>
      </c>
      <c r="C197" s="32">
        <v>20000</v>
      </c>
    </row>
    <row r="198" spans="1:3" x14ac:dyDescent="0.3">
      <c r="A198" s="26"/>
      <c r="B198" s="5" t="s">
        <v>173</v>
      </c>
      <c r="C198" s="32">
        <v>100000</v>
      </c>
    </row>
    <row r="199" spans="1:3" x14ac:dyDescent="0.3">
      <c r="A199" s="26"/>
      <c r="B199" s="5" t="s">
        <v>174</v>
      </c>
      <c r="C199" s="32">
        <v>100000</v>
      </c>
    </row>
    <row r="200" spans="1:3" x14ac:dyDescent="0.3">
      <c r="A200" s="26"/>
      <c r="B200" s="5" t="s">
        <v>175</v>
      </c>
      <c r="C200" s="32">
        <v>100000</v>
      </c>
    </row>
    <row r="201" spans="1:3" x14ac:dyDescent="0.3">
      <c r="A201" s="26"/>
      <c r="B201" s="5" t="s">
        <v>176</v>
      </c>
      <c r="C201" s="32">
        <v>224000</v>
      </c>
    </row>
    <row r="202" spans="1:3" x14ac:dyDescent="0.3">
      <c r="A202" s="26"/>
      <c r="B202" s="5" t="s">
        <v>177</v>
      </c>
      <c r="C202" s="32">
        <v>63700</v>
      </c>
    </row>
    <row r="203" spans="1:3" x14ac:dyDescent="0.3">
      <c r="A203" s="26"/>
      <c r="B203" s="5" t="s">
        <v>178</v>
      </c>
      <c r="C203" s="32">
        <v>50000</v>
      </c>
    </row>
    <row r="204" spans="1:3" x14ac:dyDescent="0.3">
      <c r="A204" s="26"/>
      <c r="B204" s="5" t="s">
        <v>179</v>
      </c>
      <c r="C204" s="32">
        <v>40000</v>
      </c>
    </row>
    <row r="205" spans="1:3" x14ac:dyDescent="0.3">
      <c r="A205" s="26"/>
      <c r="B205" s="5" t="s">
        <v>180</v>
      </c>
      <c r="C205" s="32">
        <v>60000</v>
      </c>
    </row>
    <row r="206" spans="1:3" x14ac:dyDescent="0.3">
      <c r="A206" s="26"/>
      <c r="B206" s="5" t="s">
        <v>181</v>
      </c>
      <c r="C206" s="32">
        <v>16200</v>
      </c>
    </row>
    <row r="207" spans="1:3" x14ac:dyDescent="0.3">
      <c r="A207" s="26"/>
      <c r="B207" s="5" t="s">
        <v>182</v>
      </c>
      <c r="C207" s="32">
        <v>100000</v>
      </c>
    </row>
    <row r="208" spans="1:3" x14ac:dyDescent="0.3">
      <c r="A208" s="26"/>
      <c r="B208" s="5" t="s">
        <v>183</v>
      </c>
      <c r="C208" s="32">
        <v>5800</v>
      </c>
    </row>
    <row r="209" spans="1:3" x14ac:dyDescent="0.3">
      <c r="A209" s="26"/>
      <c r="B209" s="5" t="s">
        <v>184</v>
      </c>
      <c r="C209" s="32">
        <v>445500</v>
      </c>
    </row>
    <row r="210" spans="1:3" x14ac:dyDescent="0.3">
      <c r="A210" s="26"/>
      <c r="B210" s="5" t="s">
        <v>185</v>
      </c>
      <c r="C210" s="32">
        <v>245400</v>
      </c>
    </row>
    <row r="211" spans="1:3" x14ac:dyDescent="0.3">
      <c r="A211" s="26"/>
      <c r="B211" s="5" t="s">
        <v>186</v>
      </c>
      <c r="C211" s="32">
        <v>70000</v>
      </c>
    </row>
    <row r="212" spans="1:3" x14ac:dyDescent="0.3">
      <c r="A212" s="26"/>
      <c r="B212" s="5" t="s">
        <v>187</v>
      </c>
      <c r="C212" s="32">
        <v>150000</v>
      </c>
    </row>
    <row r="213" spans="1:3" x14ac:dyDescent="0.3">
      <c r="A213" s="26"/>
      <c r="B213" s="5" t="s">
        <v>188</v>
      </c>
      <c r="C213" s="32">
        <v>30000</v>
      </c>
    </row>
    <row r="214" spans="1:3" x14ac:dyDescent="0.3">
      <c r="A214" s="26"/>
      <c r="B214" s="5" t="s">
        <v>189</v>
      </c>
      <c r="C214" s="32">
        <v>270000</v>
      </c>
    </row>
    <row r="215" spans="1:3" x14ac:dyDescent="0.3">
      <c r="A215" s="26"/>
      <c r="B215" s="5" t="s">
        <v>190</v>
      </c>
      <c r="C215" s="32">
        <v>127200</v>
      </c>
    </row>
    <row r="216" spans="1:3" x14ac:dyDescent="0.3">
      <c r="A216" s="26"/>
      <c r="B216" s="5" t="s">
        <v>191</v>
      </c>
      <c r="C216" s="32">
        <v>217600</v>
      </c>
    </row>
    <row r="217" spans="1:3" x14ac:dyDescent="0.3">
      <c r="A217" s="26"/>
      <c r="B217" s="5" t="s">
        <v>192</v>
      </c>
      <c r="C217" s="32">
        <v>46500</v>
      </c>
    </row>
    <row r="218" spans="1:3" x14ac:dyDescent="0.3">
      <c r="A218" s="26"/>
      <c r="B218" s="5" t="s">
        <v>193</v>
      </c>
      <c r="C218" s="32">
        <v>780000</v>
      </c>
    </row>
    <row r="219" spans="1:3" x14ac:dyDescent="0.3">
      <c r="A219" s="26"/>
      <c r="B219" s="5" t="s">
        <v>7</v>
      </c>
      <c r="C219" s="32">
        <v>52200</v>
      </c>
    </row>
    <row r="220" spans="1:3" x14ac:dyDescent="0.3">
      <c r="A220" s="26"/>
      <c r="B220" s="5" t="s">
        <v>194</v>
      </c>
      <c r="C220" s="32">
        <v>1100000</v>
      </c>
    </row>
    <row r="221" spans="1:3" x14ac:dyDescent="0.3">
      <c r="A221" s="26"/>
      <c r="B221" s="5" t="s">
        <v>195</v>
      </c>
      <c r="C221" s="32">
        <v>96000</v>
      </c>
    </row>
    <row r="222" spans="1:3" x14ac:dyDescent="0.3">
      <c r="A222" s="26"/>
      <c r="B222" s="5" t="s">
        <v>196</v>
      </c>
      <c r="C222" s="32">
        <v>120000</v>
      </c>
    </row>
    <row r="223" spans="1:3" x14ac:dyDescent="0.3">
      <c r="A223" s="26"/>
      <c r="B223" s="5" t="s">
        <v>197</v>
      </c>
      <c r="C223" s="32">
        <v>27000</v>
      </c>
    </row>
    <row r="224" spans="1:3" x14ac:dyDescent="0.3">
      <c r="A224" s="26"/>
      <c r="B224" s="5" t="s">
        <v>198</v>
      </c>
      <c r="C224" s="32">
        <v>16600</v>
      </c>
    </row>
    <row r="225" spans="1:3" x14ac:dyDescent="0.3">
      <c r="A225" s="26"/>
      <c r="B225" s="5" t="s">
        <v>199</v>
      </c>
      <c r="C225" s="32">
        <v>450000</v>
      </c>
    </row>
    <row r="226" spans="1:3" x14ac:dyDescent="0.3">
      <c r="A226" s="26"/>
      <c r="B226" s="5" t="s">
        <v>200</v>
      </c>
      <c r="C226" s="32">
        <v>600000</v>
      </c>
    </row>
    <row r="227" spans="1:3" x14ac:dyDescent="0.3">
      <c r="A227" s="26"/>
      <c r="B227" s="5" t="s">
        <v>1</v>
      </c>
      <c r="C227" s="32">
        <v>130900</v>
      </c>
    </row>
    <row r="228" spans="1:3" x14ac:dyDescent="0.3">
      <c r="A228" s="26"/>
      <c r="B228" s="5" t="s">
        <v>201</v>
      </c>
      <c r="C228" s="32">
        <v>230000</v>
      </c>
    </row>
    <row r="229" spans="1:3" x14ac:dyDescent="0.3">
      <c r="A229" s="26"/>
      <c r="B229" s="5" t="s">
        <v>202</v>
      </c>
      <c r="C229" s="32">
        <v>450000</v>
      </c>
    </row>
    <row r="230" spans="1:3" x14ac:dyDescent="0.3">
      <c r="A230" s="26"/>
      <c r="B230" s="5" t="s">
        <v>203</v>
      </c>
      <c r="C230" s="32">
        <v>36000</v>
      </c>
    </row>
    <row r="231" spans="1:3" x14ac:dyDescent="0.3">
      <c r="A231" s="26"/>
      <c r="B231" s="5" t="s">
        <v>204</v>
      </c>
      <c r="C231" s="32">
        <v>32000</v>
      </c>
    </row>
    <row r="232" spans="1:3" x14ac:dyDescent="0.3">
      <c r="A232" s="26"/>
      <c r="B232" s="5" t="s">
        <v>205</v>
      </c>
      <c r="C232" s="32">
        <v>60000</v>
      </c>
    </row>
    <row r="233" spans="1:3" x14ac:dyDescent="0.3">
      <c r="A233" s="26"/>
      <c r="B233" s="5" t="s">
        <v>206</v>
      </c>
      <c r="C233" s="32">
        <v>80000</v>
      </c>
    </row>
    <row r="234" spans="1:3" x14ac:dyDescent="0.3">
      <c r="A234" s="26"/>
      <c r="B234" s="5" t="s">
        <v>207</v>
      </c>
      <c r="C234" s="32">
        <v>142000</v>
      </c>
    </row>
    <row r="235" spans="1:3" x14ac:dyDescent="0.3">
      <c r="A235" s="26"/>
      <c r="B235" s="5" t="s">
        <v>208</v>
      </c>
      <c r="C235" s="32">
        <v>17000</v>
      </c>
    </row>
    <row r="236" spans="1:3" x14ac:dyDescent="0.3">
      <c r="A236" s="26"/>
      <c r="B236" s="5" t="s">
        <v>209</v>
      </c>
      <c r="C236" s="32">
        <v>12200</v>
      </c>
    </row>
    <row r="237" spans="1:3" x14ac:dyDescent="0.3">
      <c r="A237" s="26"/>
      <c r="B237" s="34" t="s">
        <v>52</v>
      </c>
      <c r="C237" s="35">
        <f>SUM(C183:C236)</f>
        <v>11631500</v>
      </c>
    </row>
    <row r="238" spans="1:3" ht="15.75" customHeight="1" x14ac:dyDescent="0.3">
      <c r="A238" s="27"/>
      <c r="B238" s="63" t="s">
        <v>27</v>
      </c>
      <c r="C238" s="64"/>
    </row>
    <row r="239" spans="1:3" x14ac:dyDescent="0.3">
      <c r="A239" s="27"/>
      <c r="B239" s="33" t="s">
        <v>210</v>
      </c>
      <c r="C239" s="49">
        <v>1000</v>
      </c>
    </row>
    <row r="240" spans="1:3" x14ac:dyDescent="0.3">
      <c r="A240" s="27"/>
      <c r="B240" s="33" t="s">
        <v>211</v>
      </c>
      <c r="C240" s="49">
        <v>1360</v>
      </c>
    </row>
    <row r="241" spans="1:3" x14ac:dyDescent="0.3">
      <c r="A241" s="27"/>
      <c r="B241" s="33" t="s">
        <v>212</v>
      </c>
      <c r="C241" s="49">
        <v>1280</v>
      </c>
    </row>
    <row r="242" spans="1:3" x14ac:dyDescent="0.3">
      <c r="A242" s="27"/>
      <c r="B242" s="33" t="s">
        <v>213</v>
      </c>
      <c r="C242" s="49">
        <v>1200</v>
      </c>
    </row>
    <row r="243" spans="1:3" x14ac:dyDescent="0.3">
      <c r="A243" s="27"/>
      <c r="B243" s="33" t="s">
        <v>214</v>
      </c>
      <c r="C243" s="49">
        <v>41300</v>
      </c>
    </row>
    <row r="244" spans="1:3" x14ac:dyDescent="0.3">
      <c r="A244" s="27"/>
      <c r="B244" s="33" t="s">
        <v>215</v>
      </c>
      <c r="C244" s="49">
        <v>150300</v>
      </c>
    </row>
    <row r="245" spans="1:3" x14ac:dyDescent="0.3">
      <c r="A245" s="27"/>
      <c r="B245" s="33" t="s">
        <v>216</v>
      </c>
      <c r="C245" s="49">
        <v>10800</v>
      </c>
    </row>
    <row r="246" spans="1:3" x14ac:dyDescent="0.3">
      <c r="A246" s="27"/>
      <c r="B246" s="33" t="s">
        <v>217</v>
      </c>
      <c r="C246" s="49">
        <v>1500</v>
      </c>
    </row>
    <row r="247" spans="1:3" x14ac:dyDescent="0.3">
      <c r="A247" s="27"/>
      <c r="B247" s="33" t="s">
        <v>218</v>
      </c>
      <c r="C247" s="49">
        <v>1500</v>
      </c>
    </row>
    <row r="248" spans="1:3" x14ac:dyDescent="0.3">
      <c r="A248" s="27"/>
      <c r="B248" s="33" t="s">
        <v>219</v>
      </c>
      <c r="C248" s="49">
        <v>19500</v>
      </c>
    </row>
    <row r="249" spans="1:3" x14ac:dyDescent="0.3">
      <c r="A249" s="27"/>
      <c r="B249" s="33" t="s">
        <v>220</v>
      </c>
      <c r="C249" s="49">
        <v>11700</v>
      </c>
    </row>
    <row r="250" spans="1:3" x14ac:dyDescent="0.3">
      <c r="A250" s="26"/>
      <c r="B250" s="5" t="s">
        <v>221</v>
      </c>
      <c r="C250" s="32">
        <v>15500</v>
      </c>
    </row>
    <row r="251" spans="1:3" x14ac:dyDescent="0.3">
      <c r="A251" s="26"/>
      <c r="B251" s="5" t="s">
        <v>222</v>
      </c>
      <c r="C251" s="32">
        <v>2250</v>
      </c>
    </row>
    <row r="252" spans="1:3" x14ac:dyDescent="0.3">
      <c r="A252" s="27"/>
      <c r="B252" s="33" t="s">
        <v>223</v>
      </c>
      <c r="C252" s="49">
        <v>360</v>
      </c>
    </row>
    <row r="253" spans="1:3" x14ac:dyDescent="0.3">
      <c r="A253" s="27"/>
      <c r="B253" s="33" t="s">
        <v>224</v>
      </c>
      <c r="C253" s="49">
        <v>4000</v>
      </c>
    </row>
    <row r="254" spans="1:3" x14ac:dyDescent="0.3">
      <c r="A254" s="27"/>
      <c r="B254" s="33" t="s">
        <v>225</v>
      </c>
      <c r="C254" s="49">
        <v>4000</v>
      </c>
    </row>
    <row r="255" spans="1:3" x14ac:dyDescent="0.3">
      <c r="A255" s="27"/>
      <c r="B255" s="33" t="s">
        <v>12</v>
      </c>
      <c r="C255" s="49">
        <v>13740</v>
      </c>
    </row>
    <row r="256" spans="1:3" x14ac:dyDescent="0.3">
      <c r="A256" s="27"/>
      <c r="B256" s="33" t="s">
        <v>226</v>
      </c>
      <c r="C256" s="49">
        <v>2720</v>
      </c>
    </row>
    <row r="257" spans="1:3" x14ac:dyDescent="0.3">
      <c r="A257" s="27"/>
      <c r="B257" s="33" t="s">
        <v>227</v>
      </c>
      <c r="C257" s="49">
        <v>4500</v>
      </c>
    </row>
    <row r="258" spans="1:3" x14ac:dyDescent="0.3">
      <c r="A258" s="27"/>
      <c r="B258" s="33" t="s">
        <v>6</v>
      </c>
      <c r="C258" s="49">
        <v>4000</v>
      </c>
    </row>
    <row r="259" spans="1:3" x14ac:dyDescent="0.3">
      <c r="A259" s="27"/>
      <c r="B259" s="34" t="s">
        <v>50</v>
      </c>
      <c r="C259" s="29">
        <f>SUM(C239:C258)</f>
        <v>292510</v>
      </c>
    </row>
    <row r="260" spans="1:3" ht="16.2" thickBot="1" x14ac:dyDescent="0.35">
      <c r="A260" s="37"/>
      <c r="B260" s="38" t="s">
        <v>237</v>
      </c>
      <c r="C260" s="31">
        <f>C237+C259</f>
        <v>11924010</v>
      </c>
    </row>
    <row r="261" spans="1:3" ht="31.8" thickBot="1" x14ac:dyDescent="0.35">
      <c r="A261" s="25" t="s">
        <v>228</v>
      </c>
      <c r="B261" s="45" t="s">
        <v>238</v>
      </c>
      <c r="C261" s="46">
        <v>50390</v>
      </c>
    </row>
    <row r="262" spans="1:3" ht="47.4" thickBot="1" x14ac:dyDescent="0.35">
      <c r="A262" s="25" t="s">
        <v>229</v>
      </c>
      <c r="B262" s="45" t="s">
        <v>239</v>
      </c>
      <c r="C262" s="46">
        <v>226200</v>
      </c>
    </row>
    <row r="263" spans="1:3" ht="35.25" customHeight="1" thickBot="1" x14ac:dyDescent="0.35">
      <c r="A263" s="59" t="s">
        <v>41</v>
      </c>
      <c r="B263" s="60"/>
      <c r="C263" s="50">
        <f>SUM(C139+C150+C161+C171+C180+C260+C262+C261)</f>
        <v>50759059</v>
      </c>
    </row>
    <row r="264" spans="1:3" ht="63.75" customHeight="1" thickBot="1" x14ac:dyDescent="0.35">
      <c r="A264" s="25" t="s">
        <v>244</v>
      </c>
      <c r="B264" s="48" t="s">
        <v>93</v>
      </c>
      <c r="C264" s="47">
        <v>40905782</v>
      </c>
    </row>
    <row r="266" spans="1:3" x14ac:dyDescent="0.3">
      <c r="A266" s="21"/>
      <c r="B266" s="21"/>
      <c r="C266" s="42"/>
    </row>
    <row r="267" spans="1:3" ht="37.5" customHeight="1" x14ac:dyDescent="0.3">
      <c r="A267" s="53" t="s">
        <v>94</v>
      </c>
      <c r="B267" s="53"/>
      <c r="C267" s="53"/>
    </row>
    <row r="268" spans="1:3" x14ac:dyDescent="0.3">
      <c r="B268" s="17"/>
    </row>
  </sheetData>
  <mergeCells count="37">
    <mergeCell ref="B2:C2"/>
    <mergeCell ref="B3:C3"/>
    <mergeCell ref="B238:C238"/>
    <mergeCell ref="B20:C20"/>
    <mergeCell ref="B21:C21"/>
    <mergeCell ref="A11:C11"/>
    <mergeCell ref="A19:C19"/>
    <mergeCell ref="B182:C182"/>
    <mergeCell ref="B41:C41"/>
    <mergeCell ref="B172:C172"/>
    <mergeCell ref="B24:C24"/>
    <mergeCell ref="B25:C25"/>
    <mergeCell ref="B155:C155"/>
    <mergeCell ref="B145:C145"/>
    <mergeCell ref="B35:C35"/>
    <mergeCell ref="B181:C181"/>
    <mergeCell ref="B44:C44"/>
    <mergeCell ref="B36:C36"/>
    <mergeCell ref="B163:C163"/>
    <mergeCell ref="A34:C34"/>
    <mergeCell ref="B140:C140"/>
    <mergeCell ref="A4:C4"/>
    <mergeCell ref="A267:C267"/>
    <mergeCell ref="A7:C7"/>
    <mergeCell ref="A8:C8"/>
    <mergeCell ref="A9:C9"/>
    <mergeCell ref="A33:C33"/>
    <mergeCell ref="A263:B263"/>
    <mergeCell ref="B28:C28"/>
    <mergeCell ref="B29:C29"/>
    <mergeCell ref="B141:C141"/>
    <mergeCell ref="B152:C152"/>
    <mergeCell ref="A32:B32"/>
    <mergeCell ref="B176:C176"/>
    <mergeCell ref="B173:C173"/>
    <mergeCell ref="B151:C151"/>
    <mergeCell ref="B162:C162"/>
  </mergeCells>
  <phoneticPr fontId="1" type="noConversion"/>
  <pageMargins left="0.9055118110236221" right="0.39370078740157483" top="0.59055118110236227" bottom="0.19685039370078741" header="0" footer="0"/>
  <pageSetup paperSize="9" firstPageNumber="149" fitToHeight="20" orientation="portrait" useFirstPageNumber="1" r:id="rId1"/>
  <headerFooter>
    <oddHeader>&amp;C&amp;P</oddHeader>
  </headerFooter>
  <rowBreaks count="2" manualBreakCount="2">
    <brk id="40" max="2" man="1"/>
    <brk id="13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№2.30 (868)</vt:lpstr>
      <vt:lpstr>'Приложение №2.30 (868)'!Заголовки_для_печати</vt:lpstr>
      <vt:lpstr>'Приложение №2.30 (868)'!Область_печати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Кукин Станислав Викторович</dc:creator>
  <cp:lastModifiedBy>Дротенко Оксана Александровна</cp:lastModifiedBy>
  <cp:revision/>
  <cp:lastPrinted>2023-03-29T11:01:44Z</cp:lastPrinted>
  <dcterms:created xsi:type="dcterms:W3CDTF">2015-06-05T18:19:34Z</dcterms:created>
  <dcterms:modified xsi:type="dcterms:W3CDTF">2023-03-29T11:01:45Z</dcterms:modified>
</cp:coreProperties>
</file>