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 tabRatio="390"/>
  </bookViews>
  <sheets>
    <sheet name="Приложение № 2 (осн)" sheetId="1" r:id="rId1"/>
  </sheets>
  <definedNames>
    <definedName name="_xlnm.Print_Titles" localSheetId="0">'Приложение № 2 (осн)'!$A:$C,'Приложение № 2 (осн)'!$9:$9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4" i="1" l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209" i="1"/>
  <c r="F210" i="1"/>
  <c r="F211" i="1"/>
  <c r="F212" i="1"/>
  <c r="F213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11" i="1"/>
  <c r="E304" i="1"/>
  <c r="E210" i="1"/>
  <c r="E209" i="1" s="1"/>
  <c r="D210" i="1"/>
  <c r="D209" i="1" s="1"/>
  <c r="D193" i="1" l="1"/>
  <c r="D192" i="1"/>
  <c r="D191" i="1"/>
  <c r="D190" i="1"/>
  <c r="D180" i="1"/>
  <c r="D179" i="1" s="1"/>
  <c r="D187" i="1" l="1"/>
  <c r="D172" i="1" s="1"/>
  <c r="D304" i="1" s="1"/>
  <c r="E193" i="1"/>
  <c r="E190" i="1"/>
  <c r="E191" i="1"/>
  <c r="E192" i="1"/>
  <c r="E180" i="1"/>
  <c r="E179" i="1" s="1"/>
  <c r="E187" i="1" l="1"/>
  <c r="E172" i="1" s="1"/>
</calcChain>
</file>

<file path=xl/sharedStrings.xml><?xml version="1.0" encoding="utf-8"?>
<sst xmlns="http://schemas.openxmlformats.org/spreadsheetml/2006/main" count="861" uniqueCount="430">
  <si>
    <t>Наименование</t>
  </si>
  <si>
    <t/>
  </si>
  <si>
    <t>Пенсии и пособия, возмещаемые из бюджета</t>
  </si>
  <si>
    <t>Индексация вкладов населения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</si>
  <si>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</si>
  <si>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</si>
  <si>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</si>
  <si>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</si>
  <si>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</si>
  <si>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</si>
  <si>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</si>
  <si>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</si>
  <si>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</si>
  <si>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</si>
  <si>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</si>
  <si>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</si>
  <si>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</si>
  <si>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</si>
  <si>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</si>
  <si>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</si>
  <si>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</si>
  <si>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</si>
  <si>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</si>
  <si>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</si>
  <si>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</si>
  <si>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</si>
  <si>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</si>
  <si>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</si>
  <si>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</si>
  <si>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</si>
  <si>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</si>
  <si>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</si>
  <si>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</si>
  <si>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</si>
  <si>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</si>
  <si>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</si>
  <si>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</si>
  <si>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</si>
  <si>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</si>
  <si>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</si>
  <si>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</si>
  <si>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</si>
  <si>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</si>
  <si>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</si>
  <si>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</si>
  <si>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</si>
  <si>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</si>
  <si>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</si>
  <si>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</si>
  <si>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</si>
  <si>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</si>
  <si>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</si>
  <si>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</si>
  <si>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</si>
  <si>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</si>
  <si>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</si>
  <si>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</si>
  <si>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</si>
  <si>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</si>
  <si>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</si>
  <si>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</si>
  <si>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</si>
  <si>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</si>
  <si>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</si>
  <si>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</si>
  <si>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</si>
  <si>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</si>
  <si>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</si>
  <si>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</si>
  <si>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</si>
  <si>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</si>
  <si>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</si>
  <si>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</si>
  <si>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</si>
  <si>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</si>
  <si>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</si>
  <si>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</si>
  <si>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</si>
  <si>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</si>
  <si>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</si>
  <si>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</si>
  <si>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</si>
  <si>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</si>
  <si>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</si>
  <si>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</si>
  <si>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</si>
  <si>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</si>
  <si>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</si>
  <si>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</si>
  <si>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</si>
  <si>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</si>
  <si>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</si>
  <si>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</si>
  <si>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</si>
  <si>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</si>
  <si>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</si>
  <si>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</si>
  <si>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</si>
  <si>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</si>
  <si>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</si>
  <si>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</si>
  <si>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</si>
  <si>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</si>
  <si>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</si>
  <si>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</si>
  <si>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</si>
  <si>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</si>
  <si>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</si>
  <si>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</si>
  <si>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</si>
  <si>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</si>
  <si>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</si>
  <si>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</si>
  <si>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</si>
  <si>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</si>
  <si>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</si>
  <si>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</si>
  <si>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</si>
  <si>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</si>
  <si>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</si>
  <si>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</si>
  <si>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</si>
  <si>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</si>
  <si>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</si>
  <si>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</si>
  <si>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</si>
  <si>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</si>
  <si>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</si>
  <si>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</si>
  <si>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</si>
  <si>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</si>
  <si>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</si>
  <si>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</si>
  <si>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</si>
  <si>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</si>
  <si>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</si>
  <si>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</si>
  <si>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</si>
  <si>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</si>
  <si>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</si>
  <si>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</si>
  <si>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</si>
  <si>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</si>
  <si>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</si>
  <si>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</si>
  <si>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</si>
  <si>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</si>
  <si>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</si>
  <si>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</si>
  <si>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</si>
  <si>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</si>
  <si>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</si>
  <si>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</si>
  <si>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</si>
  <si>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</si>
  <si>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</si>
  <si>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</si>
  <si>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</si>
  <si>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</si>
  <si>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</si>
  <si>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</si>
  <si>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</si>
  <si>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</si>
  <si>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</si>
  <si>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</si>
  <si>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</si>
  <si>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</si>
  <si>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</si>
  <si>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</si>
  <si>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</si>
  <si>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</si>
  <si>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</si>
  <si>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</si>
  <si>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</si>
  <si>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</si>
  <si>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</si>
  <si>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</si>
  <si>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</si>
  <si>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</si>
  <si>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</si>
  <si>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</si>
  <si>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</si>
  <si>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</si>
  <si>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</si>
  <si>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</si>
  <si>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</si>
  <si>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</si>
  <si>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</si>
  <si>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</si>
  <si>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</si>
  <si>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</si>
  <si>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</si>
  <si>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</si>
  <si>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</si>
  <si>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</si>
  <si>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</si>
  <si>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</si>
  <si>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</si>
  <si>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</si>
  <si>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</si>
  <si>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</si>
  <si>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</si>
  <si>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</si>
  <si>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</si>
  <si>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</si>
  <si>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</si>
  <si>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</si>
  <si>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</si>
  <si>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</si>
  <si>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</si>
  <si>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</si>
  <si>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</si>
  <si>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</si>
  <si>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</si>
  <si>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</si>
  <si>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</si>
  <si>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</si>
  <si>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</si>
  <si>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</si>
  <si>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</si>
  <si>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</si>
  <si>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</si>
  <si>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</si>
  <si>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</si>
  <si>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</si>
  <si>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</si>
  <si>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</si>
  <si>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</si>
  <si>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</si>
  <si>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</si>
  <si>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</si>
  <si>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</si>
  <si>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</si>
  <si>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</si>
  <si>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</si>
  <si>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</si>
  <si>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</si>
  <si>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</si>
  <si>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</si>
  <si>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</si>
  <si>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</si>
  <si>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</si>
  <si>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</si>
  <si>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</si>
  <si>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</si>
  <si>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</si>
  <si>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</si>
  <si>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</si>
  <si>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</si>
  <si>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</si>
  <si>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</si>
  <si>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</si>
  <si>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</si>
  <si>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</si>
  <si>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</si>
  <si>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</si>
  <si>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</si>
  <si>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</si>
  <si>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</si>
  <si>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</si>
  <si>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</si>
  <si>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</si>
  <si>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Резерв системы здравоохранения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</si>
  <si>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</si>
  <si>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</si>
  <si>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</si>
  <si>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</si>
  <si>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</si>
  <si>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</si>
  <si>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</si>
  <si>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</si>
  <si>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</si>
  <si>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</si>
  <si>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</si>
  <si>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</si>
  <si>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</si>
  <si>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</si>
  <si>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</si>
  <si>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</si>
  <si>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</si>
  <si>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</si>
  <si>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</si>
  <si>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</si>
  <si>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</si>
  <si>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</si>
  <si>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</si>
  <si>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</si>
  <si>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</si>
  <si>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</si>
  <si>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</si>
  <si>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</si>
  <si>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</si>
  <si>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</si>
  <si>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</si>
  <si>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</si>
  <si>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</si>
  <si>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</si>
  <si>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</si>
  <si>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</si>
  <si>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</si>
  <si>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</si>
  <si>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</si>
  <si>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</si>
  <si>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</si>
  <si>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</si>
  <si>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</si>
  <si>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Приднестровский гос. театр драмы и комедии им. Н. С. Аронецкой ГС КиИН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</si>
  <si>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</si>
  <si>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</si>
  <si>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</si>
  <si>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</si>
  <si>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</si>
  <si>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</si>
  <si>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</si>
  <si>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</si>
  <si>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</si>
  <si>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</si>
  <si>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</si>
  <si>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</si>
  <si>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ГЦП "Стратегия развития ПГУ                                                         им. Т. Г. Шевченко"</t>
  </si>
  <si>
    <t>ГЦП "Сохран. недвижимых объектов культурного наследия"</t>
  </si>
  <si>
    <t>Субсидирование социально значимых маршрутов</t>
  </si>
  <si>
    <t>ГС экологического контроля и охраны окр. среды ПМР</t>
  </si>
  <si>
    <t>Министерство иностранных дел (госзаказ НИОКР)</t>
  </si>
  <si>
    <t>Министерство сельского хозяйства и природных ресурсов ПМР</t>
  </si>
  <si>
    <t>Государственный заказ на НИОКТР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</si>
  <si>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</si>
  <si>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</si>
  <si>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</si>
  <si>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</si>
  <si>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</si>
  <si>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</si>
  <si>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</si>
  <si>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</si>
  <si>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Министерство финансов ПМР</t>
  </si>
  <si>
    <t>Счетная палата ПМР</t>
  </si>
  <si>
    <t>Министерство юстиции (ГС РиН, УСЭ)</t>
  </si>
  <si>
    <t>Услуги по строительному контролю и техническому надзору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</si>
  <si>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</si>
  <si>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</si>
  <si>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</si>
  <si>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Погашение задолженности перед  ГУП "Дубоссарская ГЭС"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</si>
  <si>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</si>
  <si>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</si>
  <si>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</si>
  <si>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</si>
  <si>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Субсидии на содержание МК "Кицканский плацдарм" (ГА Слободзея)</t>
  </si>
  <si>
    <t>Предельные  расходы республиканского бюджета на 2023 год</t>
  </si>
  <si>
    <t>Финансовая помощь бюджетам других уровней</t>
  </si>
  <si>
    <t>Мероприятия по улучшению МТБ органа государственной статистики</t>
  </si>
  <si>
    <t>ГЦП "ВИЧ-СПИД"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</si>
  <si>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</si>
  <si>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</si>
  <si>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</si>
  <si>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</si>
  <si>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</si>
  <si>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раздел, под-раздел</t>
  </si>
  <si>
    <t>Код</t>
  </si>
  <si>
    <t>Министерство внутренних дел ПМР (госзаказ НИОКР)</t>
  </si>
  <si>
    <t>ГС экологического контроля и охраны окр. среды ПМР (наука)</t>
  </si>
  <si>
    <t>Министерство цифрового развития, связи и массовых коммуникаций (лиценз. сбор)</t>
  </si>
  <si>
    <t>Прочие мероприятия по культуре и искусству ГС КиИН</t>
  </si>
  <si>
    <t>Музеи и выставки ГС КиИН</t>
  </si>
  <si>
    <t>Высшие колледжи ГС КиИН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</si>
  <si>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</si>
  <si>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</si>
  <si>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</si>
  <si>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</si>
  <si>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Обслуживание внутреннего гос. долга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</si>
  <si>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</si>
  <si>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</si>
  <si>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</si>
  <si>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</si>
  <si>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</si>
  <si>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</si>
  <si>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</si>
  <si>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</si>
  <si>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</si>
  <si>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</si>
  <si>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</si>
  <si>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</si>
  <si>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</si>
  <si>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</si>
  <si>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</si>
  <si>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</si>
  <si>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</si>
  <si>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</si>
  <si>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</si>
  <si>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</si>
  <si>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</si>
  <si>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(Мин.с/х и прир. рес., наука)</t>
  </si>
  <si>
    <t>Расходы от оказ. плат. усл. (Мин.с/х и прир. рес., ГУ "РЦ ВСиФСБ")</t>
  </si>
  <si>
    <t>Расходы от оказ. плат. усл. (Мин.с/х и прир. рес., ГМЦ)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</si>
  <si>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</si>
  <si>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</si>
  <si>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</si>
  <si>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</si>
  <si>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</si>
  <si>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</si>
  <si>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 (ГС КиИН, ГОУ)</t>
  </si>
  <si>
    <t>Расходы от оказ. плат.усл. (ГС КиИН, культура и искусство)</t>
  </si>
  <si>
    <t>Расходы от оказ. плат. усл., театр</t>
  </si>
  <si>
    <t>Расходы от оказ. плат. усл. (РКВЦ)</t>
  </si>
  <si>
    <t>Расходы от оказ. плат. усл. (ГС экологического контроля, наука)</t>
  </si>
  <si>
    <t>Расходы от оказ. плат. усл.  (ПГТРК)</t>
  </si>
  <si>
    <t>Расходы от оказ. плат. усл.  (газета)</t>
  </si>
  <si>
    <t>ГЦП " Переоснащение служебного автотранспорта пожарной охраны"</t>
  </si>
  <si>
    <t>Фонд поддержки територий городов и районов</t>
  </si>
  <si>
    <t>Фонд по обеспеч. гос. гарантий гр-м, имеющим право на зем. долю (пай)</t>
  </si>
  <si>
    <t>Фонд по обесп. гос. гарантий гр-м, имеющим право на зем.долю</t>
  </si>
  <si>
    <t>МЭР ПМР (территор. упр-я статистики)</t>
  </si>
  <si>
    <t>Автомобильный транспорт и электротранспорт</t>
  </si>
  <si>
    <t>Учр. и меропр. в обл. культ., искус., религии, спорта, не отн.к др. гр.</t>
  </si>
  <si>
    <t>Медикаменты, протезы и продукция, использ. в мед. практике по предписан. врача</t>
  </si>
  <si>
    <t>Индексация страх. взносов населения по долгосорочным договорам добровольн. страх.</t>
  </si>
  <si>
    <t>Учрежд. и усл. в обл. соц. обесп. и соц. поддержки, не отн. к др. гр.</t>
  </si>
  <si>
    <t>Субсидии на содержание и благоустройство ИВМК "Бендерская крепость" и парка                                              им. А. Невского (ГА Бендеры)</t>
  </si>
  <si>
    <t>ГП разгосударствления и приватизации в ПМР на 2022–2023 годы</t>
  </si>
  <si>
    <t>ГЦП "Обеспечение жильем детей-сирот"</t>
  </si>
  <si>
    <t>ГП "Исполнение наказов избирателей"</t>
  </si>
  <si>
    <t xml:space="preserve">действующая </t>
  </si>
  <si>
    <t>предлагаемая</t>
  </si>
  <si>
    <t>отклонение</t>
  </si>
  <si>
    <t>Приложение № 2</t>
  </si>
  <si>
    <t>к Закону Приднестровской Молдавской Республики</t>
  </si>
  <si>
    <t>"О республиканском бюджете на 2023 год"</t>
  </si>
  <si>
    <t>ПОПОЛНЕНИЕ ГОСУДАРСТВЕННОГО РЕЗЕРВА</t>
  </si>
  <si>
    <t>Фонд государственного резерва</t>
  </si>
  <si>
    <t>1900</t>
  </si>
  <si>
    <t>1903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</si>
</sst>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;\-#,##0;;@"/>
    <numFmt numFmtId="166" formatCode="#,###"/>
    <numFmt numFmtId="167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52">
    <xf numFmtId="0" fontId="0" fillId="0" borderId="0" xfId="0"/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166" fontId="8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horizontal="right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/>
    </xf>
    <xf numFmtId="166" fontId="12" fillId="2" borderId="1" xfId="0" applyNumberFormat="1" applyFont="1" applyFill="1" applyBorder="1" applyAlignment="1">
      <alignment vertical="center" wrapText="1"/>
    </xf>
    <xf numFmtId="166" fontId="12" fillId="0" borderId="1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167" fontId="13" fillId="0" borderId="0" xfId="16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166" fontId="11" fillId="0" borderId="1" xfId="0" applyNumberFormat="1" applyFont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166" fontId="11" fillId="0" borderId="1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65" fontId="11" fillId="0" borderId="1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165" fontId="6" fillId="0" borderId="0" xfId="0" applyNumberFormat="1" applyFont="1" applyAlignment="1">
      <alignment horizontal="right" vertical="center"/>
    </xf>
    <xf numFmtId="49" fontId="12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7">
    <cellStyle name="Обычный" xfId="0" builtinId="0"/>
    <cellStyle name="Обычный 2" xfId="2"/>
    <cellStyle name="Обычный 2 2" xfId="6"/>
    <cellStyle name="Обычный 2 2 2" xfId="14"/>
    <cellStyle name="Обычный 2 3" xfId="11"/>
    <cellStyle name="Обычный 3" xfId="1"/>
    <cellStyle name="Обычный 3 2" xfId="5"/>
    <cellStyle name="Обычный 3 2 2" xfId="13"/>
    <cellStyle name="Обычный 3 3" xfId="10"/>
    <cellStyle name="Обычный 4" xfId="7"/>
    <cellStyle name="Обычный 5" xfId="4"/>
    <cellStyle name="Обычный 6" xfId="3"/>
    <cellStyle name="Обычный 6 2" xfId="12"/>
    <cellStyle name="Обычный 7" xfId="9"/>
    <cellStyle name="Обычный 8" xfId="8"/>
    <cellStyle name="Финансовый" xfId="16" builtinId="3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08"/>
  <sheetViews>
    <sheetView tabSelected="1" zoomScale="110" zoomScaleNormal="110" zoomScaleSheetLayoutView="110" workbookViewId="0">
      <pane xSplit="4" ySplit="9" topLeftCell="E37" activePane="bottomRight" state="frozenSplit"/>
      <selection pane="topRight" activeCell="N1" sqref="N1"/>
      <selection pane="bottomLeft" activeCell="A12" sqref="A12"/>
      <selection pane="bottomRight" activeCell="H162" sqref="H162"/>
    </sheetView>
  </sheetViews>
  <sheetFormatPr defaultColWidth="9.140625" defaultRowHeight="15" x14ac:dyDescent="0.25"/>
  <cols>
    <col min="1" max="1" width="9.7109375" style="4" customWidth="1"/>
    <col min="2" max="2" width="6" style="4" customWidth="1"/>
    <col min="3" max="3" width="42.140625" style="4" customWidth="1"/>
    <col min="4" max="4" width="13.42578125" style="4" customWidth="1"/>
    <col min="5" max="5" width="14.28515625" style="4" bestFit="1" customWidth="1"/>
    <col min="6" max="6" width="13" style="4" customWidth="1"/>
    <col min="7" max="7" width="10.28515625" style="4" bestFit="1" customWidth="1"/>
    <col min="8" max="9" width="9.28515625" style="4" customWidth="1"/>
    <col min="10" max="10" width="11.28515625" style="4" bestFit="1" customWidth="1"/>
    <col min="11" max="11" width="9.28515625" style="4" customWidth="1"/>
    <col min="12" max="12" width="8.7109375" style="4" bestFit="1" customWidth="1"/>
    <col min="13" max="13" width="11.28515625" style="4" bestFit="1" customWidth="1"/>
    <col min="14" max="16" width="9.28515625" style="4" customWidth="1"/>
    <col min="17" max="17" width="10.28515625" style="4" bestFit="1" customWidth="1"/>
    <col min="18" max="23" width="9.28515625" style="4" customWidth="1"/>
    <col min="24" max="24" width="8.28515625" style="4" bestFit="1" customWidth="1"/>
    <col min="25" max="25" width="10.28515625" style="4" bestFit="1" customWidth="1"/>
    <col min="26" max="27" width="9.28515625" style="4" customWidth="1"/>
    <col min="28" max="28" width="8.7109375" style="4" bestFit="1" customWidth="1"/>
    <col min="29" max="29" width="9.28515625" style="4" customWidth="1"/>
    <col min="30" max="31" width="10.28515625" style="4" bestFit="1" customWidth="1"/>
    <col min="32" max="32" width="9.28515625" style="4" customWidth="1"/>
    <col min="33" max="33" width="10.28515625" style="4" bestFit="1" customWidth="1"/>
    <col min="34" max="34" width="11.28515625" style="4" bestFit="1" customWidth="1"/>
    <col min="35" max="35" width="12.85546875" style="4" bestFit="1" customWidth="1"/>
    <col min="36" max="37" width="11.28515625" style="4" bestFit="1" customWidth="1"/>
    <col min="38" max="38" width="9.28515625" style="4" customWidth="1"/>
    <col min="39" max="40" width="10.28515625" style="4" bestFit="1" customWidth="1"/>
    <col min="41" max="42" width="9.28515625" style="4" customWidth="1"/>
    <col min="43" max="43" width="11.28515625" style="4" bestFit="1" customWidth="1"/>
    <col min="44" max="46" width="9.28515625" style="4" customWidth="1"/>
    <col min="47" max="47" width="11.28515625" style="4" bestFit="1" customWidth="1"/>
    <col min="48" max="48" width="10.28515625" style="4" bestFit="1" customWidth="1"/>
    <col min="49" max="49" width="9.28515625" style="4" customWidth="1"/>
    <col min="50" max="51" width="10.28515625" style="4" bestFit="1" customWidth="1"/>
    <col min="52" max="52" width="9" style="4" bestFit="1" customWidth="1"/>
    <col min="53" max="53" width="8.28515625" style="4" bestFit="1" customWidth="1"/>
    <col min="54" max="54" width="11.28515625" style="4" bestFit="1" customWidth="1"/>
    <col min="55" max="55" width="9.28515625" style="4" customWidth="1"/>
    <col min="56" max="56" width="9.140625" style="4" bestFit="1" customWidth="1"/>
    <col min="57" max="57" width="11.28515625" style="4" bestFit="1" customWidth="1"/>
    <col min="58" max="58" width="10.28515625" style="4" bestFit="1" customWidth="1"/>
    <col min="59" max="60" width="11.28515625" style="4" bestFit="1" customWidth="1"/>
    <col min="61" max="61" width="10.28515625" style="4" bestFit="1" customWidth="1"/>
    <col min="62" max="62" width="7.7109375" style="4" bestFit="1" customWidth="1"/>
    <col min="63" max="64" width="10.28515625" style="4" bestFit="1" customWidth="1"/>
    <col min="65" max="65" width="8.85546875" style="4" bestFit="1" customWidth="1"/>
    <col min="66" max="67" width="10.28515625" style="4" bestFit="1" customWidth="1"/>
    <col min="68" max="69" width="8" style="4" bestFit="1" customWidth="1"/>
    <col min="70" max="70" width="11.28515625" style="4" bestFit="1" customWidth="1"/>
    <col min="71" max="71" width="9.28515625" style="4" customWidth="1"/>
    <col min="72" max="73" width="10.28515625" style="4" bestFit="1" customWidth="1"/>
    <col min="74" max="74" width="7.7109375" style="4" bestFit="1" customWidth="1"/>
    <col min="75" max="75" width="9.28515625" style="4" customWidth="1"/>
    <col min="76" max="76" width="11.28515625" style="4" bestFit="1" customWidth="1"/>
    <col min="77" max="78" width="10.28515625" style="4" bestFit="1" customWidth="1"/>
    <col min="79" max="79" width="25" style="4" bestFit="1" customWidth="1"/>
    <col min="80" max="80" width="10.28515625" style="4" bestFit="1" customWidth="1"/>
    <col min="81" max="16384" width="9.140625" style="4"/>
  </cols>
  <sheetData>
    <row r="1" spans="1:80" s="46" customFormat="1" ht="12.75" x14ac:dyDescent="0.25">
      <c r="A1" s="45"/>
      <c r="B1" s="45"/>
      <c r="C1" s="48" t="s">
        <v>423</v>
      </c>
      <c r="D1" s="48"/>
      <c r="E1" s="48"/>
      <c r="F1" s="48"/>
    </row>
    <row r="2" spans="1:80" s="46" customFormat="1" ht="12.75" x14ac:dyDescent="0.25">
      <c r="A2" s="45"/>
      <c r="B2" s="45"/>
      <c r="C2" s="48" t="s">
        <v>424</v>
      </c>
      <c r="D2" s="48"/>
      <c r="E2" s="48"/>
      <c r="F2" s="48"/>
    </row>
    <row r="3" spans="1:80" s="46" customFormat="1" ht="12.75" x14ac:dyDescent="0.25">
      <c r="A3" s="45"/>
      <c r="B3" s="45"/>
      <c r="C3" s="48" t="s">
        <v>425</v>
      </c>
      <c r="D3" s="48"/>
      <c r="E3" s="48"/>
      <c r="F3" s="48"/>
    </row>
    <row r="4" spans="1:80" s="11" customFormat="1" x14ac:dyDescent="0.25">
      <c r="A4" s="25"/>
      <c r="B4" s="25"/>
      <c r="C4" s="26"/>
      <c r="D4" s="10"/>
      <c r="E4" s="10"/>
      <c r="F4" s="10"/>
    </row>
    <row r="5" spans="1:80" s="1" customFormat="1" ht="15.75" x14ac:dyDescent="0.25">
      <c r="A5" s="2"/>
      <c r="B5" s="2"/>
      <c r="C5" s="3" t="s">
        <v>347</v>
      </c>
      <c r="E5" s="3"/>
      <c r="F5" s="3"/>
    </row>
    <row r="6" spans="1:80" s="12" customFormat="1" x14ac:dyDescent="0.25">
      <c r="A6" s="27"/>
      <c r="B6" s="27"/>
      <c r="E6" s="13"/>
      <c r="F6" s="13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s="12" customFormat="1" ht="36" customHeight="1" x14ac:dyDescent="0.25">
      <c r="A7" s="28" t="s">
        <v>357</v>
      </c>
      <c r="B7" s="49" t="s">
        <v>4</v>
      </c>
      <c r="C7" s="51" t="s">
        <v>0</v>
      </c>
      <c r="D7" s="50" t="s">
        <v>420</v>
      </c>
      <c r="E7" s="50" t="s">
        <v>421</v>
      </c>
      <c r="F7" s="50" t="s">
        <v>422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</row>
    <row r="8" spans="1:80" s="12" customFormat="1" ht="36" customHeight="1" x14ac:dyDescent="0.25">
      <c r="A8" s="49" t="s">
        <v>356</v>
      </c>
      <c r="B8" s="49"/>
      <c r="C8" s="51"/>
      <c r="D8" s="50"/>
      <c r="E8" s="50"/>
      <c r="F8" s="50"/>
    </row>
    <row r="9" spans="1:80" s="12" customFormat="1" x14ac:dyDescent="0.25">
      <c r="A9" s="49"/>
      <c r="B9" s="49"/>
      <c r="C9" s="51"/>
      <c r="D9" s="50"/>
      <c r="E9" s="50"/>
      <c r="F9" s="50"/>
    </row>
    <row r="10" spans="1:80" s="12" customFormat="1" ht="1.5" customHeight="1" x14ac:dyDescent="0.25">
      <c r="A10" s="28"/>
      <c r="B10" s="28"/>
      <c r="C10" s="29"/>
      <c r="D10" s="14"/>
      <c r="E10" s="15"/>
      <c r="F10" s="15"/>
    </row>
    <row r="11" spans="1:80" s="6" customFormat="1" ht="28.5" x14ac:dyDescent="0.25">
      <c r="A11" s="30" t="s">
        <v>5</v>
      </c>
      <c r="B11" s="30" t="s">
        <v>1</v>
      </c>
      <c r="C11" s="31" t="s">
        <v>6</v>
      </c>
      <c r="D11" s="16">
        <v>263185147</v>
      </c>
      <c r="E11" s="16">
        <v>263185147</v>
      </c>
      <c r="F11" s="16">
        <f>E11-D11</f>
        <v>0</v>
      </c>
    </row>
    <row r="12" spans="1:80" s="6" customFormat="1" ht="28.5" x14ac:dyDescent="0.25">
      <c r="A12" s="28" t="s">
        <v>7</v>
      </c>
      <c r="B12" s="28" t="s">
        <v>1</v>
      </c>
      <c r="C12" s="32" t="s">
        <v>8</v>
      </c>
      <c r="D12" s="17">
        <v>36084209</v>
      </c>
      <c r="E12" s="17">
        <v>36084209</v>
      </c>
      <c r="F12" s="17">
        <f t="shared" ref="F12:F75" si="0">E12-D12</f>
        <v>0</v>
      </c>
    </row>
    <row r="13" spans="1:80" s="23" customFormat="1" x14ac:dyDescent="0.25">
      <c r="A13" s="33" t="s">
        <v>1</v>
      </c>
      <c r="B13" s="33" t="s">
        <v>9</v>
      </c>
      <c r="C13" s="34" t="s">
        <v>10</v>
      </c>
      <c r="D13" s="21">
        <v>36084209</v>
      </c>
      <c r="E13" s="21">
        <v>36084209</v>
      </c>
      <c r="F13" s="21">
        <f t="shared" si="0"/>
        <v>0</v>
      </c>
    </row>
    <row r="14" spans="1:80" s="6" customFormat="1" ht="28.5" x14ac:dyDescent="0.25">
      <c r="A14" s="28" t="s">
        <v>11</v>
      </c>
      <c r="B14" s="28" t="s">
        <v>1</v>
      </c>
      <c r="C14" s="32" t="s">
        <v>12</v>
      </c>
      <c r="D14" s="17">
        <v>46605902</v>
      </c>
      <c r="E14" s="17">
        <v>46605902</v>
      </c>
      <c r="F14" s="17">
        <f t="shared" si="0"/>
        <v>0</v>
      </c>
    </row>
    <row r="15" spans="1:80" s="23" customFormat="1" x14ac:dyDescent="0.25">
      <c r="A15" s="33" t="s">
        <v>1</v>
      </c>
      <c r="B15" s="33" t="s">
        <v>13</v>
      </c>
      <c r="C15" s="34" t="s">
        <v>14</v>
      </c>
      <c r="D15" s="21">
        <v>31926266</v>
      </c>
      <c r="E15" s="21">
        <v>31926266</v>
      </c>
      <c r="F15" s="21">
        <f t="shared" si="0"/>
        <v>0</v>
      </c>
    </row>
    <row r="16" spans="1:80" s="23" customFormat="1" x14ac:dyDescent="0.25">
      <c r="A16" s="33" t="s">
        <v>1</v>
      </c>
      <c r="B16" s="33" t="s">
        <v>15</v>
      </c>
      <c r="C16" s="34" t="s">
        <v>335</v>
      </c>
      <c r="D16" s="21">
        <v>12537243</v>
      </c>
      <c r="E16" s="21">
        <v>12537243</v>
      </c>
      <c r="F16" s="21">
        <f t="shared" si="0"/>
        <v>0</v>
      </c>
    </row>
    <row r="17" spans="1:6" s="23" customFormat="1" ht="30" x14ac:dyDescent="0.25">
      <c r="A17" s="33" t="s">
        <v>1</v>
      </c>
      <c r="B17" s="33" t="s">
        <v>16</v>
      </c>
      <c r="C17" s="34" t="s">
        <v>17</v>
      </c>
      <c r="D17" s="21">
        <v>2142393</v>
      </c>
      <c r="E17" s="21">
        <v>2142393</v>
      </c>
      <c r="F17" s="21">
        <f t="shared" si="0"/>
        <v>0</v>
      </c>
    </row>
    <row r="18" spans="1:6" s="6" customFormat="1" ht="28.5" x14ac:dyDescent="0.25">
      <c r="A18" s="28" t="s">
        <v>18</v>
      </c>
      <c r="B18" s="28" t="s">
        <v>1</v>
      </c>
      <c r="C18" s="32" t="s">
        <v>19</v>
      </c>
      <c r="D18" s="17">
        <v>91508089</v>
      </c>
      <c r="E18" s="17">
        <v>91508089</v>
      </c>
      <c r="F18" s="17">
        <f t="shared" si="0"/>
        <v>0</v>
      </c>
    </row>
    <row r="19" spans="1:6" s="23" customFormat="1" ht="30" x14ac:dyDescent="0.25">
      <c r="A19" s="33" t="s">
        <v>1</v>
      </c>
      <c r="B19" s="33" t="s">
        <v>20</v>
      </c>
      <c r="C19" s="34" t="s">
        <v>21</v>
      </c>
      <c r="D19" s="21">
        <v>25478187</v>
      </c>
      <c r="E19" s="21">
        <v>25478187</v>
      </c>
      <c r="F19" s="21">
        <f t="shared" si="0"/>
        <v>0</v>
      </c>
    </row>
    <row r="20" spans="1:6" s="23" customFormat="1" ht="30" x14ac:dyDescent="0.25">
      <c r="A20" s="33" t="s">
        <v>1</v>
      </c>
      <c r="B20" s="33" t="s">
        <v>22</v>
      </c>
      <c r="C20" s="34" t="s">
        <v>23</v>
      </c>
      <c r="D20" s="21">
        <v>6133762</v>
      </c>
      <c r="E20" s="21">
        <v>6133762</v>
      </c>
      <c r="F20" s="21">
        <f t="shared" si="0"/>
        <v>0</v>
      </c>
    </row>
    <row r="21" spans="1:6" s="23" customFormat="1" ht="30" x14ac:dyDescent="0.25">
      <c r="A21" s="33" t="s">
        <v>1</v>
      </c>
      <c r="B21" s="33" t="s">
        <v>24</v>
      </c>
      <c r="C21" s="34" t="s">
        <v>25</v>
      </c>
      <c r="D21" s="21">
        <v>8996856</v>
      </c>
      <c r="E21" s="21">
        <v>8996856</v>
      </c>
      <c r="F21" s="21">
        <f t="shared" si="0"/>
        <v>0</v>
      </c>
    </row>
    <row r="22" spans="1:6" s="23" customFormat="1" x14ac:dyDescent="0.25">
      <c r="A22" s="33" t="s">
        <v>1</v>
      </c>
      <c r="B22" s="33" t="s">
        <v>26</v>
      </c>
      <c r="C22" s="34" t="s">
        <v>27</v>
      </c>
      <c r="D22" s="21">
        <v>6295230</v>
      </c>
      <c r="E22" s="21">
        <v>6295230</v>
      </c>
      <c r="F22" s="21">
        <f t="shared" si="0"/>
        <v>0</v>
      </c>
    </row>
    <row r="23" spans="1:6" s="23" customFormat="1" x14ac:dyDescent="0.25">
      <c r="A23" s="33" t="s">
        <v>1</v>
      </c>
      <c r="B23" s="33" t="s">
        <v>28</v>
      </c>
      <c r="C23" s="34" t="s">
        <v>29</v>
      </c>
      <c r="D23" s="21">
        <v>8341884</v>
      </c>
      <c r="E23" s="21">
        <v>8341884</v>
      </c>
      <c r="F23" s="21">
        <f t="shared" si="0"/>
        <v>0</v>
      </c>
    </row>
    <row r="24" spans="1:6" s="23" customFormat="1" ht="30" x14ac:dyDescent="0.25">
      <c r="A24" s="33" t="s">
        <v>1</v>
      </c>
      <c r="B24" s="33" t="s">
        <v>30</v>
      </c>
      <c r="C24" s="34" t="s">
        <v>31</v>
      </c>
      <c r="D24" s="21">
        <v>8000932</v>
      </c>
      <c r="E24" s="21">
        <v>8000932</v>
      </c>
      <c r="F24" s="21">
        <f t="shared" si="0"/>
        <v>0</v>
      </c>
    </row>
    <row r="25" spans="1:6" s="23" customFormat="1" ht="30" x14ac:dyDescent="0.25">
      <c r="A25" s="33" t="s">
        <v>1</v>
      </c>
      <c r="B25" s="33" t="s">
        <v>32</v>
      </c>
      <c r="C25" s="34" t="s">
        <v>33</v>
      </c>
      <c r="D25" s="21">
        <v>9718694</v>
      </c>
      <c r="E25" s="21">
        <v>9718694</v>
      </c>
      <c r="F25" s="21">
        <f t="shared" si="0"/>
        <v>0</v>
      </c>
    </row>
    <row r="26" spans="1:6" s="23" customFormat="1" x14ac:dyDescent="0.25">
      <c r="A26" s="33" t="s">
        <v>1</v>
      </c>
      <c r="B26" s="33" t="s">
        <v>34</v>
      </c>
      <c r="C26" s="34" t="s">
        <v>35</v>
      </c>
      <c r="D26" s="21">
        <v>1258928</v>
      </c>
      <c r="E26" s="21">
        <v>1258928</v>
      </c>
      <c r="F26" s="21">
        <f t="shared" si="0"/>
        <v>0</v>
      </c>
    </row>
    <row r="27" spans="1:6" s="23" customFormat="1" ht="30" x14ac:dyDescent="0.25">
      <c r="A27" s="33" t="s">
        <v>1</v>
      </c>
      <c r="B27" s="33" t="s">
        <v>36</v>
      </c>
      <c r="C27" s="34" t="s">
        <v>37</v>
      </c>
      <c r="D27" s="21">
        <v>1843674</v>
      </c>
      <c r="E27" s="21">
        <v>1843674</v>
      </c>
      <c r="F27" s="21">
        <f t="shared" si="0"/>
        <v>0</v>
      </c>
    </row>
    <row r="28" spans="1:6" s="23" customFormat="1" ht="30" x14ac:dyDescent="0.25">
      <c r="A28" s="33" t="s">
        <v>1</v>
      </c>
      <c r="B28" s="33" t="s">
        <v>38</v>
      </c>
      <c r="C28" s="34" t="s">
        <v>39</v>
      </c>
      <c r="D28" s="21">
        <v>2436709</v>
      </c>
      <c r="E28" s="21">
        <v>2436709</v>
      </c>
      <c r="F28" s="21">
        <f t="shared" si="0"/>
        <v>0</v>
      </c>
    </row>
    <row r="29" spans="1:6" s="23" customFormat="1" ht="30" x14ac:dyDescent="0.25">
      <c r="A29" s="33" t="s">
        <v>1</v>
      </c>
      <c r="B29" s="33" t="s">
        <v>40</v>
      </c>
      <c r="C29" s="34" t="s">
        <v>322</v>
      </c>
      <c r="D29" s="21">
        <v>4751329</v>
      </c>
      <c r="E29" s="21">
        <v>4751329</v>
      </c>
      <c r="F29" s="21">
        <f t="shared" si="0"/>
        <v>0</v>
      </c>
    </row>
    <row r="30" spans="1:6" s="23" customFormat="1" ht="30" x14ac:dyDescent="0.25">
      <c r="A30" s="33" t="s">
        <v>1</v>
      </c>
      <c r="B30" s="33" t="s">
        <v>41</v>
      </c>
      <c r="C30" s="34" t="s">
        <v>42</v>
      </c>
      <c r="D30" s="21">
        <v>961873</v>
      </c>
      <c r="E30" s="21">
        <v>961873</v>
      </c>
      <c r="F30" s="21">
        <f t="shared" si="0"/>
        <v>0</v>
      </c>
    </row>
    <row r="31" spans="1:6" s="23" customFormat="1" ht="30" x14ac:dyDescent="0.25">
      <c r="A31" s="33" t="s">
        <v>1</v>
      </c>
      <c r="B31" s="33" t="s">
        <v>44</v>
      </c>
      <c r="C31" s="34" t="s">
        <v>45</v>
      </c>
      <c r="D31" s="21">
        <v>7290031</v>
      </c>
      <c r="E31" s="21">
        <v>7290031</v>
      </c>
      <c r="F31" s="21">
        <f t="shared" si="0"/>
        <v>0</v>
      </c>
    </row>
    <row r="32" spans="1:6" s="20" customFormat="1" ht="28.5" x14ac:dyDescent="0.25">
      <c r="A32" s="28" t="s">
        <v>46</v>
      </c>
      <c r="B32" s="28" t="s">
        <v>1</v>
      </c>
      <c r="C32" s="32" t="s">
        <v>47</v>
      </c>
      <c r="D32" s="17">
        <v>49443939</v>
      </c>
      <c r="E32" s="17">
        <v>49443939</v>
      </c>
      <c r="F32" s="17">
        <f t="shared" si="0"/>
        <v>0</v>
      </c>
    </row>
    <row r="33" spans="1:6" s="23" customFormat="1" x14ac:dyDescent="0.25">
      <c r="A33" s="33" t="s">
        <v>1</v>
      </c>
      <c r="B33" s="33" t="s">
        <v>43</v>
      </c>
      <c r="C33" s="34" t="s">
        <v>334</v>
      </c>
      <c r="D33" s="21">
        <v>49443939</v>
      </c>
      <c r="E33" s="21">
        <v>49443939</v>
      </c>
      <c r="F33" s="21">
        <f t="shared" si="0"/>
        <v>0</v>
      </c>
    </row>
    <row r="34" spans="1:6" s="20" customFormat="1" ht="28.5" x14ac:dyDescent="0.25">
      <c r="A34" s="28" t="s">
        <v>48</v>
      </c>
      <c r="B34" s="28" t="s">
        <v>1</v>
      </c>
      <c r="C34" s="32" t="s">
        <v>49</v>
      </c>
      <c r="D34" s="17">
        <v>19448455</v>
      </c>
      <c r="E34" s="17">
        <v>19448455</v>
      </c>
      <c r="F34" s="17">
        <f t="shared" si="0"/>
        <v>0</v>
      </c>
    </row>
    <row r="35" spans="1:6" s="23" customFormat="1" x14ac:dyDescent="0.25">
      <c r="A35" s="33" t="s">
        <v>1</v>
      </c>
      <c r="B35" s="33" t="s">
        <v>20</v>
      </c>
      <c r="C35" s="34" t="s">
        <v>299</v>
      </c>
      <c r="D35" s="21">
        <v>2027624</v>
      </c>
      <c r="E35" s="21">
        <v>2027624</v>
      </c>
      <c r="F35" s="21">
        <f t="shared" si="0"/>
        <v>0</v>
      </c>
    </row>
    <row r="36" spans="1:6" s="23" customFormat="1" x14ac:dyDescent="0.25">
      <c r="A36" s="33" t="s">
        <v>1</v>
      </c>
      <c r="B36" s="33" t="s">
        <v>20</v>
      </c>
      <c r="C36" s="34" t="s">
        <v>300</v>
      </c>
      <c r="D36" s="21">
        <v>1135159</v>
      </c>
      <c r="E36" s="21">
        <v>1135159</v>
      </c>
      <c r="F36" s="21">
        <f t="shared" si="0"/>
        <v>0</v>
      </c>
    </row>
    <row r="37" spans="1:6" s="23" customFormat="1" x14ac:dyDescent="0.25">
      <c r="A37" s="33" t="s">
        <v>1</v>
      </c>
      <c r="B37" s="33" t="s">
        <v>28</v>
      </c>
      <c r="C37" s="34" t="s">
        <v>336</v>
      </c>
      <c r="D37" s="21">
        <v>9902396</v>
      </c>
      <c r="E37" s="21">
        <v>9902396</v>
      </c>
      <c r="F37" s="21">
        <f t="shared" si="0"/>
        <v>0</v>
      </c>
    </row>
    <row r="38" spans="1:6" s="23" customFormat="1" ht="30" x14ac:dyDescent="0.25">
      <c r="A38" s="33" t="s">
        <v>1</v>
      </c>
      <c r="B38" s="33" t="s">
        <v>32</v>
      </c>
      <c r="C38" s="34" t="s">
        <v>50</v>
      </c>
      <c r="D38" s="21">
        <v>6383276</v>
      </c>
      <c r="E38" s="21">
        <v>6383276</v>
      </c>
      <c r="F38" s="21">
        <f t="shared" si="0"/>
        <v>0</v>
      </c>
    </row>
    <row r="39" spans="1:6" s="6" customFormat="1" ht="28.5" x14ac:dyDescent="0.25">
      <c r="A39" s="28" t="s">
        <v>51</v>
      </c>
      <c r="B39" s="28" t="s">
        <v>1</v>
      </c>
      <c r="C39" s="32" t="s">
        <v>52</v>
      </c>
      <c r="D39" s="17">
        <v>4886269</v>
      </c>
      <c r="E39" s="17">
        <v>4886269</v>
      </c>
      <c r="F39" s="17">
        <f t="shared" si="0"/>
        <v>0</v>
      </c>
    </row>
    <row r="40" spans="1:6" s="8" customFormat="1" x14ac:dyDescent="0.25">
      <c r="A40" s="33" t="s">
        <v>1</v>
      </c>
      <c r="B40" s="33" t="s">
        <v>20</v>
      </c>
      <c r="C40" s="34" t="s">
        <v>410</v>
      </c>
      <c r="D40" s="17">
        <v>4886269</v>
      </c>
      <c r="E40" s="17">
        <v>4886269</v>
      </c>
      <c r="F40" s="17">
        <f t="shared" si="0"/>
        <v>0</v>
      </c>
    </row>
    <row r="41" spans="1:6" s="6" customFormat="1" ht="28.5" x14ac:dyDescent="0.25">
      <c r="A41" s="28" t="s">
        <v>53</v>
      </c>
      <c r="B41" s="28" t="s">
        <v>1</v>
      </c>
      <c r="C41" s="32" t="s">
        <v>54</v>
      </c>
      <c r="D41" s="17">
        <v>15208284</v>
      </c>
      <c r="E41" s="17">
        <v>15208284</v>
      </c>
      <c r="F41" s="17">
        <f t="shared" si="0"/>
        <v>0</v>
      </c>
    </row>
    <row r="42" spans="1:6" s="8" customFormat="1" x14ac:dyDescent="0.25">
      <c r="A42" s="33" t="s">
        <v>1</v>
      </c>
      <c r="B42" s="33" t="s">
        <v>55</v>
      </c>
      <c r="C42" s="34" t="s">
        <v>56</v>
      </c>
      <c r="D42" s="17">
        <v>15208284</v>
      </c>
      <c r="E42" s="17">
        <v>15208284</v>
      </c>
      <c r="F42" s="17">
        <f t="shared" si="0"/>
        <v>0</v>
      </c>
    </row>
    <row r="43" spans="1:6" s="6" customFormat="1" x14ac:dyDescent="0.25">
      <c r="A43" s="30" t="s">
        <v>57</v>
      </c>
      <c r="B43" s="30" t="s">
        <v>1</v>
      </c>
      <c r="C43" s="31" t="s">
        <v>58</v>
      </c>
      <c r="D43" s="16">
        <v>61556376</v>
      </c>
      <c r="E43" s="16">
        <v>61556376</v>
      </c>
      <c r="F43" s="16">
        <f t="shared" si="0"/>
        <v>0</v>
      </c>
    </row>
    <row r="44" spans="1:6" s="20" customFormat="1" x14ac:dyDescent="0.25">
      <c r="A44" s="28" t="s">
        <v>59</v>
      </c>
      <c r="B44" s="28" t="s">
        <v>1</v>
      </c>
      <c r="C44" s="32" t="s">
        <v>60</v>
      </c>
      <c r="D44" s="17">
        <v>5068880</v>
      </c>
      <c r="E44" s="17">
        <v>5068880</v>
      </c>
      <c r="F44" s="17">
        <f t="shared" si="0"/>
        <v>0</v>
      </c>
    </row>
    <row r="45" spans="1:6" s="23" customFormat="1" x14ac:dyDescent="0.25">
      <c r="A45" s="33" t="s">
        <v>1</v>
      </c>
      <c r="B45" s="33" t="s">
        <v>61</v>
      </c>
      <c r="C45" s="34" t="s">
        <v>62</v>
      </c>
      <c r="D45" s="21">
        <v>5068880</v>
      </c>
      <c r="E45" s="21">
        <v>5068880</v>
      </c>
      <c r="F45" s="21">
        <f t="shared" si="0"/>
        <v>0</v>
      </c>
    </row>
    <row r="46" spans="1:6" s="20" customFormat="1" x14ac:dyDescent="0.25">
      <c r="A46" s="28" t="s">
        <v>63</v>
      </c>
      <c r="B46" s="28" t="s">
        <v>1</v>
      </c>
      <c r="C46" s="32" t="s">
        <v>64</v>
      </c>
      <c r="D46" s="17">
        <v>16045639</v>
      </c>
      <c r="E46" s="17">
        <v>16045639</v>
      </c>
      <c r="F46" s="17">
        <f t="shared" si="0"/>
        <v>0</v>
      </c>
    </row>
    <row r="47" spans="1:6" s="23" customFormat="1" x14ac:dyDescent="0.25">
      <c r="A47" s="33" t="s">
        <v>1</v>
      </c>
      <c r="B47" s="33" t="s">
        <v>65</v>
      </c>
      <c r="C47" s="34" t="s">
        <v>66</v>
      </c>
      <c r="D47" s="21">
        <v>16045639</v>
      </c>
      <c r="E47" s="21">
        <v>16045639</v>
      </c>
      <c r="F47" s="21">
        <f t="shared" si="0"/>
        <v>0</v>
      </c>
    </row>
    <row r="48" spans="1:6" s="20" customFormat="1" x14ac:dyDescent="0.25">
      <c r="A48" s="28" t="s">
        <v>67</v>
      </c>
      <c r="B48" s="28" t="s">
        <v>1</v>
      </c>
      <c r="C48" s="32" t="s">
        <v>68</v>
      </c>
      <c r="D48" s="17">
        <v>32272747</v>
      </c>
      <c r="E48" s="17">
        <v>32272747</v>
      </c>
      <c r="F48" s="17">
        <f t="shared" si="0"/>
        <v>0</v>
      </c>
    </row>
    <row r="49" spans="1:6" s="23" customFormat="1" ht="30" x14ac:dyDescent="0.25">
      <c r="A49" s="33" t="s">
        <v>1</v>
      </c>
      <c r="B49" s="33" t="s">
        <v>69</v>
      </c>
      <c r="C49" s="34" t="s">
        <v>369</v>
      </c>
      <c r="D49" s="21">
        <v>32272747</v>
      </c>
      <c r="E49" s="21">
        <v>32272747</v>
      </c>
      <c r="F49" s="21">
        <f t="shared" si="0"/>
        <v>0</v>
      </c>
    </row>
    <row r="50" spans="1:6" s="20" customFormat="1" x14ac:dyDescent="0.25">
      <c r="A50" s="28" t="s">
        <v>70</v>
      </c>
      <c r="B50" s="28" t="s">
        <v>1</v>
      </c>
      <c r="C50" s="32" t="s">
        <v>71</v>
      </c>
      <c r="D50" s="17">
        <v>7341988</v>
      </c>
      <c r="E50" s="17">
        <v>7341988</v>
      </c>
      <c r="F50" s="17">
        <f t="shared" si="0"/>
        <v>0</v>
      </c>
    </row>
    <row r="51" spans="1:6" s="23" customFormat="1" x14ac:dyDescent="0.25">
      <c r="A51" s="33" t="s">
        <v>1</v>
      </c>
      <c r="B51" s="33" t="s">
        <v>72</v>
      </c>
      <c r="C51" s="34" t="s">
        <v>73</v>
      </c>
      <c r="D51" s="21">
        <v>7341988</v>
      </c>
      <c r="E51" s="21">
        <v>7341988</v>
      </c>
      <c r="F51" s="21">
        <f t="shared" si="0"/>
        <v>0</v>
      </c>
    </row>
    <row r="52" spans="1:6" s="20" customFormat="1" ht="28.5" x14ac:dyDescent="0.25">
      <c r="A52" s="28" t="s">
        <v>74</v>
      </c>
      <c r="B52" s="28" t="s">
        <v>1</v>
      </c>
      <c r="C52" s="32" t="s">
        <v>370</v>
      </c>
      <c r="D52" s="17">
        <v>827122</v>
      </c>
      <c r="E52" s="17">
        <v>827122</v>
      </c>
      <c r="F52" s="17">
        <f t="shared" si="0"/>
        <v>0</v>
      </c>
    </row>
    <row r="53" spans="1:6" s="23" customFormat="1" x14ac:dyDescent="0.25">
      <c r="A53" s="33" t="s">
        <v>1</v>
      </c>
      <c r="B53" s="33" t="s">
        <v>69</v>
      </c>
      <c r="C53" s="34" t="s">
        <v>75</v>
      </c>
      <c r="D53" s="21">
        <v>827122</v>
      </c>
      <c r="E53" s="21">
        <v>827122</v>
      </c>
      <c r="F53" s="21">
        <f t="shared" si="0"/>
        <v>0</v>
      </c>
    </row>
    <row r="54" spans="1:6" s="6" customFormat="1" x14ac:dyDescent="0.25">
      <c r="A54" s="30" t="s">
        <v>76</v>
      </c>
      <c r="B54" s="30" t="s">
        <v>1</v>
      </c>
      <c r="C54" s="31" t="s">
        <v>77</v>
      </c>
      <c r="D54" s="16">
        <v>4329121</v>
      </c>
      <c r="E54" s="16">
        <v>4329121</v>
      </c>
      <c r="F54" s="16">
        <f t="shared" si="0"/>
        <v>0</v>
      </c>
    </row>
    <row r="55" spans="1:6" s="6" customFormat="1" x14ac:dyDescent="0.25">
      <c r="A55" s="28" t="s">
        <v>78</v>
      </c>
      <c r="B55" s="28" t="s">
        <v>1</v>
      </c>
      <c r="C55" s="32" t="s">
        <v>79</v>
      </c>
      <c r="D55" s="17">
        <v>4329121</v>
      </c>
      <c r="E55" s="17">
        <v>4329121</v>
      </c>
      <c r="F55" s="17">
        <f t="shared" si="0"/>
        <v>0</v>
      </c>
    </row>
    <row r="56" spans="1:6" s="23" customFormat="1" ht="30" x14ac:dyDescent="0.25">
      <c r="A56" s="33" t="s">
        <v>1</v>
      </c>
      <c r="B56" s="33" t="s">
        <v>30</v>
      </c>
      <c r="C56" s="34" t="s">
        <v>80</v>
      </c>
      <c r="D56" s="21">
        <v>4329121</v>
      </c>
      <c r="E56" s="21">
        <v>4329121</v>
      </c>
      <c r="F56" s="21">
        <f t="shared" si="0"/>
        <v>0</v>
      </c>
    </row>
    <row r="57" spans="1:6" s="6" customFormat="1" x14ac:dyDescent="0.25">
      <c r="A57" s="30" t="s">
        <v>81</v>
      </c>
      <c r="B57" s="30" t="s">
        <v>1</v>
      </c>
      <c r="C57" s="31" t="s">
        <v>82</v>
      </c>
      <c r="D57" s="16">
        <v>331026043</v>
      </c>
      <c r="E57" s="16">
        <v>331026043</v>
      </c>
      <c r="F57" s="16">
        <f t="shared" si="0"/>
        <v>0</v>
      </c>
    </row>
    <row r="58" spans="1:6" s="6" customFormat="1" x14ac:dyDescent="0.25">
      <c r="A58" s="28" t="s">
        <v>83</v>
      </c>
      <c r="B58" s="28" t="s">
        <v>1</v>
      </c>
      <c r="C58" s="32" t="s">
        <v>84</v>
      </c>
      <c r="D58" s="17">
        <v>284546592</v>
      </c>
      <c r="E58" s="17">
        <v>284546592</v>
      </c>
      <c r="F58" s="17">
        <f t="shared" si="0"/>
        <v>0</v>
      </c>
    </row>
    <row r="59" spans="1:6" s="23" customFormat="1" x14ac:dyDescent="0.25">
      <c r="A59" s="33" t="s">
        <v>1</v>
      </c>
      <c r="B59" s="33" t="s">
        <v>85</v>
      </c>
      <c r="C59" s="34" t="s">
        <v>86</v>
      </c>
      <c r="D59" s="21">
        <v>284546592</v>
      </c>
      <c r="E59" s="21">
        <v>284546592</v>
      </c>
      <c r="F59" s="21">
        <f t="shared" si="0"/>
        <v>0</v>
      </c>
    </row>
    <row r="60" spans="1:6" s="6" customFormat="1" x14ac:dyDescent="0.25">
      <c r="A60" s="28" t="s">
        <v>87</v>
      </c>
      <c r="B60" s="28" t="s">
        <v>1</v>
      </c>
      <c r="C60" s="32" t="s">
        <v>88</v>
      </c>
      <c r="D60" s="17">
        <v>46479451</v>
      </c>
      <c r="E60" s="17">
        <v>46479451</v>
      </c>
      <c r="F60" s="17">
        <f t="shared" si="0"/>
        <v>0</v>
      </c>
    </row>
    <row r="61" spans="1:6" s="23" customFormat="1" x14ac:dyDescent="0.25">
      <c r="A61" s="33" t="s">
        <v>1</v>
      </c>
      <c r="B61" s="33" t="s">
        <v>85</v>
      </c>
      <c r="C61" s="34" t="s">
        <v>88</v>
      </c>
      <c r="D61" s="21">
        <v>46479451</v>
      </c>
      <c r="E61" s="21">
        <v>46479451</v>
      </c>
      <c r="F61" s="21">
        <f t="shared" si="0"/>
        <v>0</v>
      </c>
    </row>
    <row r="62" spans="1:6" s="6" customFormat="1" ht="42.75" x14ac:dyDescent="0.25">
      <c r="A62" s="30" t="s">
        <v>89</v>
      </c>
      <c r="B62" s="30" t="s">
        <v>1</v>
      </c>
      <c r="C62" s="31" t="s">
        <v>90</v>
      </c>
      <c r="D62" s="16">
        <v>713695754</v>
      </c>
      <c r="E62" s="16">
        <v>713695754</v>
      </c>
      <c r="F62" s="16">
        <f t="shared" si="0"/>
        <v>0</v>
      </c>
    </row>
    <row r="63" spans="1:6" s="6" customFormat="1" x14ac:dyDescent="0.25">
      <c r="A63" s="28" t="s">
        <v>91</v>
      </c>
      <c r="B63" s="28" t="s">
        <v>1</v>
      </c>
      <c r="C63" s="32" t="s">
        <v>92</v>
      </c>
      <c r="D63" s="17">
        <v>312338042</v>
      </c>
      <c r="E63" s="17">
        <v>312338042</v>
      </c>
      <c r="F63" s="17">
        <f t="shared" si="0"/>
        <v>0</v>
      </c>
    </row>
    <row r="64" spans="1:6" s="23" customFormat="1" x14ac:dyDescent="0.25">
      <c r="A64" s="33" t="s">
        <v>1</v>
      </c>
      <c r="B64" s="33" t="s">
        <v>93</v>
      </c>
      <c r="C64" s="34" t="s">
        <v>94</v>
      </c>
      <c r="D64" s="21">
        <v>312338042</v>
      </c>
      <c r="E64" s="21">
        <v>312338042</v>
      </c>
      <c r="F64" s="21">
        <f t="shared" si="0"/>
        <v>0</v>
      </c>
    </row>
    <row r="65" spans="1:6" s="6" customFormat="1" ht="28.5" x14ac:dyDescent="0.25">
      <c r="A65" s="28" t="s">
        <v>95</v>
      </c>
      <c r="B65" s="28" t="s">
        <v>1</v>
      </c>
      <c r="C65" s="32" t="s">
        <v>301</v>
      </c>
      <c r="D65" s="17">
        <v>117790878</v>
      </c>
      <c r="E65" s="17">
        <v>117790878</v>
      </c>
      <c r="F65" s="17">
        <f t="shared" si="0"/>
        <v>0</v>
      </c>
    </row>
    <row r="66" spans="1:6" s="23" customFormat="1" x14ac:dyDescent="0.25">
      <c r="A66" s="33" t="s">
        <v>1</v>
      </c>
      <c r="B66" s="33" t="s">
        <v>96</v>
      </c>
      <c r="C66" s="34" t="s">
        <v>97</v>
      </c>
      <c r="D66" s="21">
        <v>7665082</v>
      </c>
      <c r="E66" s="21">
        <v>7665082</v>
      </c>
      <c r="F66" s="21">
        <f t="shared" si="0"/>
        <v>0</v>
      </c>
    </row>
    <row r="67" spans="1:6" s="23" customFormat="1" x14ac:dyDescent="0.25">
      <c r="A67" s="33" t="s">
        <v>1</v>
      </c>
      <c r="B67" s="33" t="s">
        <v>98</v>
      </c>
      <c r="C67" s="34" t="s">
        <v>99</v>
      </c>
      <c r="D67" s="21">
        <v>110125796</v>
      </c>
      <c r="E67" s="21">
        <v>110125796</v>
      </c>
      <c r="F67" s="21">
        <f t="shared" si="0"/>
        <v>0</v>
      </c>
    </row>
    <row r="68" spans="1:6" s="6" customFormat="1" x14ac:dyDescent="0.25">
      <c r="A68" s="28" t="s">
        <v>100</v>
      </c>
      <c r="B68" s="28" t="s">
        <v>1</v>
      </c>
      <c r="C68" s="32" t="s">
        <v>101</v>
      </c>
      <c r="D68" s="17">
        <v>112299658</v>
      </c>
      <c r="E68" s="17">
        <v>112299658</v>
      </c>
      <c r="F68" s="17">
        <f t="shared" si="0"/>
        <v>0</v>
      </c>
    </row>
    <row r="69" spans="1:6" s="23" customFormat="1" ht="30" x14ac:dyDescent="0.25">
      <c r="A69" s="33" t="s">
        <v>1</v>
      </c>
      <c r="B69" s="33" t="s">
        <v>102</v>
      </c>
      <c r="C69" s="34" t="s">
        <v>103</v>
      </c>
      <c r="D69" s="21">
        <v>112299658</v>
      </c>
      <c r="E69" s="21">
        <v>112299658</v>
      </c>
      <c r="F69" s="21">
        <f t="shared" si="0"/>
        <v>0</v>
      </c>
    </row>
    <row r="70" spans="1:6" s="6" customFormat="1" x14ac:dyDescent="0.25">
      <c r="A70" s="28" t="s">
        <v>104</v>
      </c>
      <c r="B70" s="28" t="s">
        <v>1</v>
      </c>
      <c r="C70" s="32" t="s">
        <v>105</v>
      </c>
      <c r="D70" s="17">
        <v>24352321</v>
      </c>
      <c r="E70" s="17">
        <v>24352321</v>
      </c>
      <c r="F70" s="17">
        <f t="shared" si="0"/>
        <v>0</v>
      </c>
    </row>
    <row r="71" spans="1:6" s="23" customFormat="1" x14ac:dyDescent="0.25">
      <c r="A71" s="33" t="s">
        <v>1</v>
      </c>
      <c r="B71" s="33" t="s">
        <v>106</v>
      </c>
      <c r="C71" s="34" t="s">
        <v>107</v>
      </c>
      <c r="D71" s="21">
        <v>24352321</v>
      </c>
      <c r="E71" s="21">
        <v>24352321</v>
      </c>
      <c r="F71" s="21">
        <f t="shared" si="0"/>
        <v>0</v>
      </c>
    </row>
    <row r="72" spans="1:6" s="6" customFormat="1" ht="28.5" x14ac:dyDescent="0.25">
      <c r="A72" s="28" t="s">
        <v>342</v>
      </c>
      <c r="B72" s="28" t="s">
        <v>1</v>
      </c>
      <c r="C72" s="32" t="s">
        <v>108</v>
      </c>
      <c r="D72" s="17">
        <v>28374937</v>
      </c>
      <c r="E72" s="17">
        <v>28374937</v>
      </c>
      <c r="F72" s="17">
        <f t="shared" si="0"/>
        <v>0</v>
      </c>
    </row>
    <row r="73" spans="1:6" s="23" customFormat="1" x14ac:dyDescent="0.25">
      <c r="A73" s="33" t="s">
        <v>1</v>
      </c>
      <c r="B73" s="33" t="s">
        <v>109</v>
      </c>
      <c r="C73" s="34" t="s">
        <v>110</v>
      </c>
      <c r="D73" s="21">
        <v>28374937</v>
      </c>
      <c r="E73" s="21">
        <v>28374937</v>
      </c>
      <c r="F73" s="21">
        <f t="shared" si="0"/>
        <v>0</v>
      </c>
    </row>
    <row r="74" spans="1:6" s="6" customFormat="1" x14ac:dyDescent="0.25">
      <c r="A74" s="28" t="s">
        <v>111</v>
      </c>
      <c r="B74" s="28" t="s">
        <v>1</v>
      </c>
      <c r="C74" s="32" t="s">
        <v>112</v>
      </c>
      <c r="D74" s="17">
        <v>9627631</v>
      </c>
      <c r="E74" s="17">
        <v>9627631</v>
      </c>
      <c r="F74" s="17">
        <f t="shared" si="0"/>
        <v>0</v>
      </c>
    </row>
    <row r="75" spans="1:6" s="23" customFormat="1" ht="23.45" customHeight="1" x14ac:dyDescent="0.25">
      <c r="A75" s="33" t="s">
        <v>1</v>
      </c>
      <c r="B75" s="33" t="s">
        <v>113</v>
      </c>
      <c r="C75" s="34" t="s">
        <v>114</v>
      </c>
      <c r="D75" s="21">
        <v>9627631</v>
      </c>
      <c r="E75" s="21">
        <v>9627631</v>
      </c>
      <c r="F75" s="21">
        <f t="shared" si="0"/>
        <v>0</v>
      </c>
    </row>
    <row r="76" spans="1:6" s="6" customFormat="1" x14ac:dyDescent="0.25">
      <c r="A76" s="28" t="s">
        <v>115</v>
      </c>
      <c r="B76" s="28" t="s">
        <v>1</v>
      </c>
      <c r="C76" s="35" t="s">
        <v>302</v>
      </c>
      <c r="D76" s="17">
        <v>71223022</v>
      </c>
      <c r="E76" s="17">
        <v>71223022</v>
      </c>
      <c r="F76" s="17">
        <f t="shared" ref="F76:F139" si="1">E76-D76</f>
        <v>0</v>
      </c>
    </row>
    <row r="77" spans="1:6" s="23" customFormat="1" ht="25.15" customHeight="1" x14ac:dyDescent="0.25">
      <c r="A77" s="33" t="s">
        <v>1</v>
      </c>
      <c r="B77" s="33" t="s">
        <v>116</v>
      </c>
      <c r="C77" s="18" t="s">
        <v>117</v>
      </c>
      <c r="D77" s="21">
        <v>71223022</v>
      </c>
      <c r="E77" s="21">
        <v>71223022</v>
      </c>
      <c r="F77" s="21">
        <f t="shared" si="1"/>
        <v>0</v>
      </c>
    </row>
    <row r="78" spans="1:6" s="6" customFormat="1" x14ac:dyDescent="0.25">
      <c r="A78" s="28" t="s">
        <v>118</v>
      </c>
      <c r="B78" s="28" t="s">
        <v>1</v>
      </c>
      <c r="C78" s="32" t="s">
        <v>371</v>
      </c>
      <c r="D78" s="17">
        <v>37689265</v>
      </c>
      <c r="E78" s="17">
        <v>37689265</v>
      </c>
      <c r="F78" s="17">
        <f t="shared" si="1"/>
        <v>0</v>
      </c>
    </row>
    <row r="79" spans="1:6" s="8" customFormat="1" x14ac:dyDescent="0.25">
      <c r="A79" s="33" t="s">
        <v>1</v>
      </c>
      <c r="B79" s="33" t="s">
        <v>119</v>
      </c>
      <c r="C79" s="34" t="s">
        <v>120</v>
      </c>
      <c r="D79" s="17">
        <v>37689265</v>
      </c>
      <c r="E79" s="17">
        <v>37689265</v>
      </c>
      <c r="F79" s="17">
        <f t="shared" si="1"/>
        <v>0</v>
      </c>
    </row>
    <row r="80" spans="1:6" s="6" customFormat="1" ht="42.75" x14ac:dyDescent="0.25">
      <c r="A80" s="30" t="s">
        <v>121</v>
      </c>
      <c r="B80" s="30" t="s">
        <v>1</v>
      </c>
      <c r="C80" s="31" t="s">
        <v>122</v>
      </c>
      <c r="D80" s="16">
        <v>18475589</v>
      </c>
      <c r="E80" s="16">
        <v>18475589</v>
      </c>
      <c r="F80" s="16">
        <f t="shared" si="1"/>
        <v>0</v>
      </c>
    </row>
    <row r="81" spans="1:6" s="6" customFormat="1" x14ac:dyDescent="0.25">
      <c r="A81" s="28" t="s">
        <v>123</v>
      </c>
      <c r="B81" s="28" t="s">
        <v>1</v>
      </c>
      <c r="C81" s="32" t="s">
        <v>124</v>
      </c>
      <c r="D81" s="17">
        <v>9616595</v>
      </c>
      <c r="E81" s="17">
        <v>9616595</v>
      </c>
      <c r="F81" s="17">
        <f t="shared" si="1"/>
        <v>0</v>
      </c>
    </row>
    <row r="82" spans="1:6" s="23" customFormat="1" ht="30" x14ac:dyDescent="0.25">
      <c r="A82" s="33" t="s">
        <v>1</v>
      </c>
      <c r="B82" s="33" t="s">
        <v>32</v>
      </c>
      <c r="C82" s="34" t="s">
        <v>125</v>
      </c>
      <c r="D82" s="21">
        <v>8760940</v>
      </c>
      <c r="E82" s="21">
        <v>8760940</v>
      </c>
      <c r="F82" s="21">
        <f t="shared" si="1"/>
        <v>0</v>
      </c>
    </row>
    <row r="83" spans="1:6" s="23" customFormat="1" ht="30" x14ac:dyDescent="0.25">
      <c r="A83" s="33" t="s">
        <v>1</v>
      </c>
      <c r="B83" s="33" t="s">
        <v>40</v>
      </c>
      <c r="C83" s="34" t="s">
        <v>126</v>
      </c>
      <c r="D83" s="21">
        <v>855655</v>
      </c>
      <c r="E83" s="21">
        <v>855655</v>
      </c>
      <c r="F83" s="21">
        <f t="shared" si="1"/>
        <v>0</v>
      </c>
    </row>
    <row r="84" spans="1:6" s="6" customFormat="1" ht="28.5" x14ac:dyDescent="0.25">
      <c r="A84" s="28" t="s">
        <v>127</v>
      </c>
      <c r="B84" s="28" t="s">
        <v>1</v>
      </c>
      <c r="C84" s="32" t="s">
        <v>372</v>
      </c>
      <c r="D84" s="17">
        <v>8858994</v>
      </c>
      <c r="E84" s="17">
        <v>8858994</v>
      </c>
      <c r="F84" s="17">
        <f t="shared" si="1"/>
        <v>0</v>
      </c>
    </row>
    <row r="85" spans="1:6" s="23" customFormat="1" x14ac:dyDescent="0.25">
      <c r="A85" s="33" t="s">
        <v>1</v>
      </c>
      <c r="B85" s="33" t="s">
        <v>24</v>
      </c>
      <c r="C85" s="34" t="s">
        <v>303</v>
      </c>
      <c r="D85" s="21">
        <v>283372</v>
      </c>
      <c r="E85" s="21">
        <v>283372</v>
      </c>
      <c r="F85" s="21">
        <f t="shared" si="1"/>
        <v>0</v>
      </c>
    </row>
    <row r="86" spans="1:6" s="23" customFormat="1" x14ac:dyDescent="0.25">
      <c r="A86" s="33" t="s">
        <v>1</v>
      </c>
      <c r="B86" s="33" t="s">
        <v>26</v>
      </c>
      <c r="C86" s="34" t="s">
        <v>128</v>
      </c>
      <c r="D86" s="21">
        <v>3789312</v>
      </c>
      <c r="E86" s="21">
        <v>3789312</v>
      </c>
      <c r="F86" s="21">
        <f t="shared" si="1"/>
        <v>0</v>
      </c>
    </row>
    <row r="87" spans="1:6" s="23" customFormat="1" ht="30" x14ac:dyDescent="0.25">
      <c r="A87" s="33" t="s">
        <v>1</v>
      </c>
      <c r="B87" s="33" t="s">
        <v>93</v>
      </c>
      <c r="C87" s="34" t="s">
        <v>358</v>
      </c>
      <c r="D87" s="21">
        <v>215047</v>
      </c>
      <c r="E87" s="21">
        <v>215047</v>
      </c>
      <c r="F87" s="21">
        <f t="shared" si="1"/>
        <v>0</v>
      </c>
    </row>
    <row r="88" spans="1:6" s="23" customFormat="1" ht="30" x14ac:dyDescent="0.25">
      <c r="A88" s="33" t="s">
        <v>1</v>
      </c>
      <c r="B88" s="33" t="s">
        <v>102</v>
      </c>
      <c r="C88" s="34" t="s">
        <v>103</v>
      </c>
      <c r="D88" s="21">
        <v>340666</v>
      </c>
      <c r="E88" s="21">
        <v>340666</v>
      </c>
      <c r="F88" s="21">
        <f t="shared" si="1"/>
        <v>0</v>
      </c>
    </row>
    <row r="89" spans="1:6" s="23" customFormat="1" ht="30" x14ac:dyDescent="0.25">
      <c r="A89" s="38"/>
      <c r="B89" s="36" t="s">
        <v>30</v>
      </c>
      <c r="C89" s="37" t="s">
        <v>323</v>
      </c>
      <c r="D89" s="24">
        <v>1520760</v>
      </c>
      <c r="E89" s="24">
        <v>1520760</v>
      </c>
      <c r="F89" s="24">
        <f t="shared" si="1"/>
        <v>0</v>
      </c>
    </row>
    <row r="90" spans="1:6" s="23" customFormat="1" ht="30" x14ac:dyDescent="0.25">
      <c r="A90" s="38" t="s">
        <v>1</v>
      </c>
      <c r="B90" s="36" t="s">
        <v>32</v>
      </c>
      <c r="C90" s="37" t="s">
        <v>324</v>
      </c>
      <c r="D90" s="24">
        <v>728594</v>
      </c>
      <c r="E90" s="24">
        <v>728594</v>
      </c>
      <c r="F90" s="24">
        <f t="shared" si="1"/>
        <v>0</v>
      </c>
    </row>
    <row r="91" spans="1:6" s="23" customFormat="1" ht="30" x14ac:dyDescent="0.25">
      <c r="A91" s="38" t="s">
        <v>1</v>
      </c>
      <c r="B91" s="38" t="s">
        <v>129</v>
      </c>
      <c r="C91" s="39" t="s">
        <v>304</v>
      </c>
      <c r="D91" s="24">
        <v>365042</v>
      </c>
      <c r="E91" s="24">
        <v>365042</v>
      </c>
      <c r="F91" s="24">
        <f t="shared" si="1"/>
        <v>0</v>
      </c>
    </row>
    <row r="92" spans="1:6" s="23" customFormat="1" ht="30" x14ac:dyDescent="0.25">
      <c r="A92" s="38"/>
      <c r="B92" s="36">
        <v>146</v>
      </c>
      <c r="C92" s="37" t="s">
        <v>359</v>
      </c>
      <c r="D92" s="24">
        <v>1152374</v>
      </c>
      <c r="E92" s="24">
        <v>1152374</v>
      </c>
      <c r="F92" s="24">
        <f t="shared" si="1"/>
        <v>0</v>
      </c>
    </row>
    <row r="93" spans="1:6" s="22" customFormat="1" x14ac:dyDescent="0.25">
      <c r="A93" s="38"/>
      <c r="B93" s="36" t="s">
        <v>239</v>
      </c>
      <c r="C93" s="37" t="s">
        <v>325</v>
      </c>
      <c r="D93" s="24">
        <v>246701</v>
      </c>
      <c r="E93" s="24">
        <v>246701</v>
      </c>
      <c r="F93" s="24">
        <f t="shared" si="1"/>
        <v>0</v>
      </c>
    </row>
    <row r="94" spans="1:6" s="22" customFormat="1" ht="30" x14ac:dyDescent="0.25">
      <c r="A94" s="38"/>
      <c r="B94" s="36" t="s">
        <v>44</v>
      </c>
      <c r="C94" s="37" t="s">
        <v>326</v>
      </c>
      <c r="D94" s="24">
        <v>217126</v>
      </c>
      <c r="E94" s="24">
        <v>217126</v>
      </c>
      <c r="F94" s="24">
        <f t="shared" si="1"/>
        <v>0</v>
      </c>
    </row>
    <row r="95" spans="1:6" s="5" customFormat="1" ht="28.5" x14ac:dyDescent="0.25">
      <c r="A95" s="30" t="s">
        <v>130</v>
      </c>
      <c r="B95" s="30" t="s">
        <v>1</v>
      </c>
      <c r="C95" s="31" t="s">
        <v>131</v>
      </c>
      <c r="D95" s="16">
        <v>191631521</v>
      </c>
      <c r="E95" s="16">
        <v>191631521</v>
      </c>
      <c r="F95" s="16">
        <f t="shared" si="1"/>
        <v>0</v>
      </c>
    </row>
    <row r="96" spans="1:6" s="5" customFormat="1" ht="28.5" x14ac:dyDescent="0.25">
      <c r="A96" s="28" t="s">
        <v>132</v>
      </c>
      <c r="B96" s="28" t="s">
        <v>1</v>
      </c>
      <c r="C96" s="32" t="s">
        <v>373</v>
      </c>
      <c r="D96" s="17">
        <v>191631521</v>
      </c>
      <c r="E96" s="17">
        <v>191631521</v>
      </c>
      <c r="F96" s="17">
        <f t="shared" si="1"/>
        <v>0</v>
      </c>
    </row>
    <row r="97" spans="1:6" s="22" customFormat="1" x14ac:dyDescent="0.25">
      <c r="A97" s="33" t="s">
        <v>1</v>
      </c>
      <c r="B97" s="33" t="s">
        <v>20</v>
      </c>
      <c r="C97" s="34" t="s">
        <v>133</v>
      </c>
      <c r="D97" s="21">
        <v>191631521</v>
      </c>
      <c r="E97" s="21">
        <v>191631521</v>
      </c>
      <c r="F97" s="21">
        <f t="shared" si="1"/>
        <v>0</v>
      </c>
    </row>
    <row r="98" spans="1:6" s="8" customFormat="1" x14ac:dyDescent="0.25">
      <c r="A98" s="30" t="s">
        <v>134</v>
      </c>
      <c r="B98" s="30" t="s">
        <v>1</v>
      </c>
      <c r="C98" s="31" t="s">
        <v>135</v>
      </c>
      <c r="D98" s="16">
        <v>5343075</v>
      </c>
      <c r="E98" s="16">
        <v>5343075</v>
      </c>
      <c r="F98" s="16">
        <f t="shared" si="1"/>
        <v>0</v>
      </c>
    </row>
    <row r="99" spans="1:6" s="8" customFormat="1" ht="28.5" x14ac:dyDescent="0.25">
      <c r="A99" s="28" t="s">
        <v>136</v>
      </c>
      <c r="B99" s="28" t="s">
        <v>1</v>
      </c>
      <c r="C99" s="32" t="s">
        <v>374</v>
      </c>
      <c r="D99" s="17">
        <v>5343075</v>
      </c>
      <c r="E99" s="17">
        <v>5343075</v>
      </c>
      <c r="F99" s="17">
        <f t="shared" si="1"/>
        <v>0</v>
      </c>
    </row>
    <row r="100" spans="1:6" s="23" customFormat="1" x14ac:dyDescent="0.25">
      <c r="A100" s="33" t="s">
        <v>1</v>
      </c>
      <c r="B100" s="33" t="s">
        <v>32</v>
      </c>
      <c r="C100" s="34" t="s">
        <v>375</v>
      </c>
      <c r="D100" s="21">
        <v>5343075</v>
      </c>
      <c r="E100" s="21">
        <v>5343075</v>
      </c>
      <c r="F100" s="21">
        <f t="shared" si="1"/>
        <v>0</v>
      </c>
    </row>
    <row r="101" spans="1:6" s="8" customFormat="1" ht="42.75" x14ac:dyDescent="0.25">
      <c r="A101" s="30" t="s">
        <v>137</v>
      </c>
      <c r="B101" s="30" t="s">
        <v>1</v>
      </c>
      <c r="C101" s="31" t="s">
        <v>138</v>
      </c>
      <c r="D101" s="16">
        <v>18493153</v>
      </c>
      <c r="E101" s="16">
        <v>18493153</v>
      </c>
      <c r="F101" s="16">
        <f t="shared" si="1"/>
        <v>0</v>
      </c>
    </row>
    <row r="102" spans="1:6" s="8" customFormat="1" x14ac:dyDescent="0.25">
      <c r="A102" s="28" t="s">
        <v>139</v>
      </c>
      <c r="B102" s="28" t="s">
        <v>1</v>
      </c>
      <c r="C102" s="32" t="s">
        <v>140</v>
      </c>
      <c r="D102" s="17">
        <v>13080932</v>
      </c>
      <c r="E102" s="17">
        <v>13080932</v>
      </c>
      <c r="F102" s="17">
        <f t="shared" si="1"/>
        <v>0</v>
      </c>
    </row>
    <row r="103" spans="1:6" s="23" customFormat="1" ht="30" x14ac:dyDescent="0.25">
      <c r="A103" s="33" t="s">
        <v>1</v>
      </c>
      <c r="B103" s="33" t="s">
        <v>40</v>
      </c>
      <c r="C103" s="34" t="s">
        <v>343</v>
      </c>
      <c r="D103" s="21">
        <v>13080932</v>
      </c>
      <c r="E103" s="21">
        <v>13080932</v>
      </c>
      <c r="F103" s="21">
        <f t="shared" si="1"/>
        <v>0</v>
      </c>
    </row>
    <row r="104" spans="1:6" s="8" customFormat="1" x14ac:dyDescent="0.25">
      <c r="A104" s="28" t="s">
        <v>141</v>
      </c>
      <c r="B104" s="28" t="s">
        <v>1</v>
      </c>
      <c r="C104" s="32" t="s">
        <v>142</v>
      </c>
      <c r="D104" s="17">
        <v>5412221</v>
      </c>
      <c r="E104" s="17">
        <v>5412221</v>
      </c>
      <c r="F104" s="17">
        <f t="shared" si="1"/>
        <v>0</v>
      </c>
    </row>
    <row r="105" spans="1:6" s="23" customFormat="1" ht="30" x14ac:dyDescent="0.25">
      <c r="A105" s="33" t="s">
        <v>1</v>
      </c>
      <c r="B105" s="33" t="s">
        <v>32</v>
      </c>
      <c r="C105" s="34" t="s">
        <v>376</v>
      </c>
      <c r="D105" s="21">
        <v>5412221</v>
      </c>
      <c r="E105" s="21">
        <v>5412221</v>
      </c>
      <c r="F105" s="21">
        <f t="shared" si="1"/>
        <v>0</v>
      </c>
    </row>
    <row r="106" spans="1:6" s="6" customFormat="1" ht="42.75" x14ac:dyDescent="0.25">
      <c r="A106" s="30" t="s">
        <v>143</v>
      </c>
      <c r="B106" s="30" t="s">
        <v>1</v>
      </c>
      <c r="C106" s="31" t="s">
        <v>144</v>
      </c>
      <c r="D106" s="16">
        <v>33081628</v>
      </c>
      <c r="E106" s="16">
        <v>33081628</v>
      </c>
      <c r="F106" s="16">
        <f t="shared" si="1"/>
        <v>0</v>
      </c>
    </row>
    <row r="107" spans="1:6" s="6" customFormat="1" ht="28.5" x14ac:dyDescent="0.25">
      <c r="A107" s="28" t="s">
        <v>145</v>
      </c>
      <c r="B107" s="28" t="s">
        <v>1</v>
      </c>
      <c r="C107" s="32" t="s">
        <v>411</v>
      </c>
      <c r="D107" s="17">
        <v>6385300</v>
      </c>
      <c r="E107" s="17">
        <v>6385300</v>
      </c>
      <c r="F107" s="17">
        <f t="shared" si="1"/>
        <v>0</v>
      </c>
    </row>
    <row r="108" spans="1:6" s="23" customFormat="1" x14ac:dyDescent="0.25">
      <c r="A108" s="33" t="s">
        <v>1</v>
      </c>
      <c r="B108" s="33" t="s">
        <v>20</v>
      </c>
      <c r="C108" s="34" t="s">
        <v>146</v>
      </c>
      <c r="D108" s="21">
        <v>4245993</v>
      </c>
      <c r="E108" s="21">
        <v>4245993</v>
      </c>
      <c r="F108" s="21">
        <f t="shared" si="1"/>
        <v>0</v>
      </c>
    </row>
    <row r="109" spans="1:6" s="23" customFormat="1" ht="30" x14ac:dyDescent="0.25">
      <c r="A109" s="33" t="s">
        <v>1</v>
      </c>
      <c r="B109" s="33" t="s">
        <v>20</v>
      </c>
      <c r="C109" s="34" t="s">
        <v>321</v>
      </c>
      <c r="D109" s="21">
        <v>2139307</v>
      </c>
      <c r="E109" s="21">
        <v>2139307</v>
      </c>
      <c r="F109" s="21">
        <f t="shared" si="1"/>
        <v>0</v>
      </c>
    </row>
    <row r="110" spans="1:6" s="6" customFormat="1" x14ac:dyDescent="0.25">
      <c r="A110" s="28" t="s">
        <v>147</v>
      </c>
      <c r="B110" s="28" t="s">
        <v>1</v>
      </c>
      <c r="C110" s="32" t="s">
        <v>148</v>
      </c>
      <c r="D110" s="17">
        <v>18724102</v>
      </c>
      <c r="E110" s="17">
        <v>18724102</v>
      </c>
      <c r="F110" s="17">
        <f t="shared" si="1"/>
        <v>0</v>
      </c>
    </row>
    <row r="111" spans="1:6" s="23" customFormat="1" ht="30" x14ac:dyDescent="0.25">
      <c r="A111" s="33"/>
      <c r="B111" s="33" t="s">
        <v>44</v>
      </c>
      <c r="C111" s="40" t="s">
        <v>149</v>
      </c>
      <c r="D111" s="21">
        <v>18724102</v>
      </c>
      <c r="E111" s="21">
        <v>18724102</v>
      </c>
      <c r="F111" s="21">
        <f t="shared" si="1"/>
        <v>0</v>
      </c>
    </row>
    <row r="112" spans="1:6" s="6" customFormat="1" x14ac:dyDescent="0.25">
      <c r="A112" s="28" t="s">
        <v>150</v>
      </c>
      <c r="B112" s="28" t="s">
        <v>1</v>
      </c>
      <c r="C112" s="32" t="s">
        <v>151</v>
      </c>
      <c r="D112" s="17">
        <v>6468665</v>
      </c>
      <c r="E112" s="17">
        <v>6468665</v>
      </c>
      <c r="F112" s="17">
        <f t="shared" si="1"/>
        <v>0</v>
      </c>
    </row>
    <row r="113" spans="1:6" s="23" customFormat="1" ht="22.9" customHeight="1" x14ac:dyDescent="0.25">
      <c r="A113" s="33"/>
      <c r="B113" s="33" t="s">
        <v>20</v>
      </c>
      <c r="C113" s="40" t="s">
        <v>344</v>
      </c>
      <c r="D113" s="21">
        <v>979417</v>
      </c>
      <c r="E113" s="21">
        <v>979417</v>
      </c>
      <c r="F113" s="21">
        <f t="shared" si="1"/>
        <v>0</v>
      </c>
    </row>
    <row r="114" spans="1:6" s="23" customFormat="1" ht="30" x14ac:dyDescent="0.25">
      <c r="A114" s="33"/>
      <c r="B114" s="33" t="s">
        <v>44</v>
      </c>
      <c r="C114" s="40" t="s">
        <v>345</v>
      </c>
      <c r="D114" s="21">
        <v>5489248</v>
      </c>
      <c r="E114" s="21">
        <v>5489248</v>
      </c>
      <c r="F114" s="21">
        <f t="shared" si="1"/>
        <v>0</v>
      </c>
    </row>
    <row r="115" spans="1:6" s="6" customFormat="1" ht="28.5" x14ac:dyDescent="0.25">
      <c r="A115" s="28" t="s">
        <v>152</v>
      </c>
      <c r="B115" s="28" t="s">
        <v>1</v>
      </c>
      <c r="C115" s="32" t="s">
        <v>153</v>
      </c>
      <c r="D115" s="17">
        <v>1503561</v>
      </c>
      <c r="E115" s="17">
        <v>1503561</v>
      </c>
      <c r="F115" s="17">
        <f t="shared" si="1"/>
        <v>0</v>
      </c>
    </row>
    <row r="116" spans="1:6" s="23" customFormat="1" ht="30" x14ac:dyDescent="0.25">
      <c r="A116" s="33" t="s">
        <v>1</v>
      </c>
      <c r="B116" s="33" t="s">
        <v>44</v>
      </c>
      <c r="C116" s="34" t="s">
        <v>360</v>
      </c>
      <c r="D116" s="21">
        <v>1503561</v>
      </c>
      <c r="E116" s="21">
        <v>1503561</v>
      </c>
      <c r="F116" s="21">
        <f t="shared" si="1"/>
        <v>0</v>
      </c>
    </row>
    <row r="117" spans="1:6" s="6" customFormat="1" x14ac:dyDescent="0.25">
      <c r="A117" s="30" t="s">
        <v>154</v>
      </c>
      <c r="B117" s="30" t="s">
        <v>1</v>
      </c>
      <c r="C117" s="31" t="s">
        <v>155</v>
      </c>
      <c r="D117" s="16">
        <v>358789472</v>
      </c>
      <c r="E117" s="16">
        <v>358789472</v>
      </c>
      <c r="F117" s="16">
        <f t="shared" si="1"/>
        <v>0</v>
      </c>
    </row>
    <row r="118" spans="1:6" s="6" customFormat="1" x14ac:dyDescent="0.25">
      <c r="A118" s="28" t="s">
        <v>156</v>
      </c>
      <c r="B118" s="28" t="s">
        <v>1</v>
      </c>
      <c r="C118" s="32" t="s">
        <v>157</v>
      </c>
      <c r="D118" s="17">
        <v>75254191</v>
      </c>
      <c r="E118" s="17">
        <v>75254191</v>
      </c>
      <c r="F118" s="17">
        <f t="shared" si="1"/>
        <v>0</v>
      </c>
    </row>
    <row r="119" spans="1:6" s="23" customFormat="1" x14ac:dyDescent="0.25">
      <c r="A119" s="33" t="s">
        <v>1</v>
      </c>
      <c r="B119" s="33" t="s">
        <v>22</v>
      </c>
      <c r="C119" s="34" t="s">
        <v>158</v>
      </c>
      <c r="D119" s="21">
        <v>26251274</v>
      </c>
      <c r="E119" s="21">
        <v>26251274</v>
      </c>
      <c r="F119" s="21">
        <f t="shared" si="1"/>
        <v>0</v>
      </c>
    </row>
    <row r="120" spans="1:6" s="23" customFormat="1" x14ac:dyDescent="0.25">
      <c r="A120" s="33" t="s">
        <v>1</v>
      </c>
      <c r="B120" s="33" t="s">
        <v>22</v>
      </c>
      <c r="C120" s="34" t="s">
        <v>159</v>
      </c>
      <c r="D120" s="21">
        <v>38717751</v>
      </c>
      <c r="E120" s="21">
        <v>38717751</v>
      </c>
      <c r="F120" s="21">
        <f t="shared" si="1"/>
        <v>0</v>
      </c>
    </row>
    <row r="121" spans="1:6" s="23" customFormat="1" x14ac:dyDescent="0.25">
      <c r="A121" s="33" t="s">
        <v>1</v>
      </c>
      <c r="B121" s="33" t="s">
        <v>26</v>
      </c>
      <c r="C121" s="34" t="s">
        <v>160</v>
      </c>
      <c r="D121" s="21">
        <v>10285166</v>
      </c>
      <c r="E121" s="21">
        <v>10285166</v>
      </c>
      <c r="F121" s="21">
        <f t="shared" si="1"/>
        <v>0</v>
      </c>
    </row>
    <row r="122" spans="1:6" s="6" customFormat="1" x14ac:dyDescent="0.25">
      <c r="A122" s="28" t="s">
        <v>161</v>
      </c>
      <c r="B122" s="28" t="s">
        <v>1</v>
      </c>
      <c r="C122" s="32" t="s">
        <v>162</v>
      </c>
      <c r="D122" s="17">
        <v>128615369</v>
      </c>
      <c r="E122" s="17">
        <v>128615369</v>
      </c>
      <c r="F122" s="17">
        <f t="shared" si="1"/>
        <v>0</v>
      </c>
    </row>
    <row r="123" spans="1:6" s="23" customFormat="1" ht="30" x14ac:dyDescent="0.25">
      <c r="A123" s="33" t="s">
        <v>1</v>
      </c>
      <c r="B123" s="33" t="s">
        <v>24</v>
      </c>
      <c r="C123" s="34" t="s">
        <v>163</v>
      </c>
      <c r="D123" s="21">
        <v>16257367</v>
      </c>
      <c r="E123" s="21">
        <v>16257367</v>
      </c>
      <c r="F123" s="21">
        <f t="shared" si="1"/>
        <v>0</v>
      </c>
    </row>
    <row r="124" spans="1:6" s="23" customFormat="1" ht="30" x14ac:dyDescent="0.25">
      <c r="A124" s="33" t="s">
        <v>1</v>
      </c>
      <c r="B124" s="33" t="s">
        <v>26</v>
      </c>
      <c r="C124" s="34" t="s">
        <v>164</v>
      </c>
      <c r="D124" s="21">
        <v>98011946</v>
      </c>
      <c r="E124" s="21">
        <v>98011946</v>
      </c>
      <c r="F124" s="21">
        <f t="shared" si="1"/>
        <v>0</v>
      </c>
    </row>
    <row r="125" spans="1:6" s="23" customFormat="1" x14ac:dyDescent="0.25">
      <c r="A125" s="33" t="s">
        <v>1</v>
      </c>
      <c r="B125" s="33" t="s">
        <v>34</v>
      </c>
      <c r="C125" s="34" t="s">
        <v>305</v>
      </c>
      <c r="D125" s="21">
        <v>14346056</v>
      </c>
      <c r="E125" s="21">
        <v>14346056</v>
      </c>
      <c r="F125" s="21">
        <f t="shared" si="1"/>
        <v>0</v>
      </c>
    </row>
    <row r="126" spans="1:6" s="6" customFormat="1" x14ac:dyDescent="0.25">
      <c r="A126" s="28" t="s">
        <v>165</v>
      </c>
      <c r="B126" s="28" t="s">
        <v>1</v>
      </c>
      <c r="C126" s="32" t="s">
        <v>166</v>
      </c>
      <c r="D126" s="17">
        <v>141062533</v>
      </c>
      <c r="E126" s="17">
        <v>141062533</v>
      </c>
      <c r="F126" s="17">
        <f t="shared" si="1"/>
        <v>0</v>
      </c>
    </row>
    <row r="127" spans="1:6" s="23" customFormat="1" x14ac:dyDescent="0.25">
      <c r="A127" s="33" t="s">
        <v>1</v>
      </c>
      <c r="B127" s="33" t="s">
        <v>26</v>
      </c>
      <c r="C127" s="34" t="s">
        <v>167</v>
      </c>
      <c r="D127" s="21">
        <v>381210</v>
      </c>
      <c r="E127" s="21">
        <v>381210</v>
      </c>
      <c r="F127" s="21">
        <f t="shared" si="1"/>
        <v>0</v>
      </c>
    </row>
    <row r="128" spans="1:6" s="23" customFormat="1" x14ac:dyDescent="0.25">
      <c r="A128" s="33" t="s">
        <v>1</v>
      </c>
      <c r="B128" s="33" t="s">
        <v>129</v>
      </c>
      <c r="C128" s="34" t="s">
        <v>168</v>
      </c>
      <c r="D128" s="21">
        <v>123656828</v>
      </c>
      <c r="E128" s="21">
        <v>123656828</v>
      </c>
      <c r="F128" s="21">
        <f t="shared" si="1"/>
        <v>0</v>
      </c>
    </row>
    <row r="129" spans="1:6" s="23" customFormat="1" x14ac:dyDescent="0.25">
      <c r="A129" s="33" t="s">
        <v>1</v>
      </c>
      <c r="B129" s="33" t="s">
        <v>36</v>
      </c>
      <c r="C129" s="34" t="s">
        <v>363</v>
      </c>
      <c r="D129" s="21">
        <v>17024495</v>
      </c>
      <c r="E129" s="21">
        <v>17024495</v>
      </c>
      <c r="F129" s="21">
        <f t="shared" si="1"/>
        <v>0</v>
      </c>
    </row>
    <row r="130" spans="1:6" s="6" customFormat="1" ht="28.5" x14ac:dyDescent="0.25">
      <c r="A130" s="28" t="s">
        <v>169</v>
      </c>
      <c r="B130" s="28" t="s">
        <v>1</v>
      </c>
      <c r="C130" s="32" t="s">
        <v>170</v>
      </c>
      <c r="D130" s="17">
        <v>4173182</v>
      </c>
      <c r="E130" s="17">
        <v>4173182</v>
      </c>
      <c r="F130" s="17">
        <f t="shared" si="1"/>
        <v>0</v>
      </c>
    </row>
    <row r="131" spans="1:6" s="23" customFormat="1" ht="30" x14ac:dyDescent="0.25">
      <c r="A131" s="33" t="s">
        <v>1</v>
      </c>
      <c r="B131" s="33" t="s">
        <v>26</v>
      </c>
      <c r="C131" s="34" t="s">
        <v>171</v>
      </c>
      <c r="D131" s="21">
        <v>4173182</v>
      </c>
      <c r="E131" s="21">
        <v>4173182</v>
      </c>
      <c r="F131" s="21">
        <f t="shared" si="1"/>
        <v>0</v>
      </c>
    </row>
    <row r="132" spans="1:6" s="6" customFormat="1" ht="28.5" x14ac:dyDescent="0.25">
      <c r="A132" s="28" t="s">
        <v>172</v>
      </c>
      <c r="B132" s="28" t="s">
        <v>1</v>
      </c>
      <c r="C132" s="32" t="s">
        <v>173</v>
      </c>
      <c r="D132" s="17">
        <v>7731622</v>
      </c>
      <c r="E132" s="17">
        <v>7731622</v>
      </c>
      <c r="F132" s="17">
        <f t="shared" si="1"/>
        <v>0</v>
      </c>
    </row>
    <row r="133" spans="1:6" s="23" customFormat="1" x14ac:dyDescent="0.25">
      <c r="A133" s="33" t="s">
        <v>1</v>
      </c>
      <c r="B133" s="33" t="s">
        <v>22</v>
      </c>
      <c r="C133" s="34" t="s">
        <v>174</v>
      </c>
      <c r="D133" s="21">
        <v>7731622</v>
      </c>
      <c r="E133" s="21">
        <v>7731622</v>
      </c>
      <c r="F133" s="21">
        <f t="shared" si="1"/>
        <v>0</v>
      </c>
    </row>
    <row r="134" spans="1:6" s="6" customFormat="1" ht="28.5" x14ac:dyDescent="0.25">
      <c r="A134" s="28" t="s">
        <v>175</v>
      </c>
      <c r="B134" s="28" t="s">
        <v>1</v>
      </c>
      <c r="C134" s="32" t="s">
        <v>176</v>
      </c>
      <c r="D134" s="17">
        <v>1952575</v>
      </c>
      <c r="E134" s="17">
        <v>1952575</v>
      </c>
      <c r="F134" s="17">
        <f t="shared" si="1"/>
        <v>0</v>
      </c>
    </row>
    <row r="135" spans="1:6" s="23" customFormat="1" ht="30" x14ac:dyDescent="0.25">
      <c r="A135" s="33" t="s">
        <v>1</v>
      </c>
      <c r="B135" s="33" t="s">
        <v>22</v>
      </c>
      <c r="C135" s="34" t="s">
        <v>177</v>
      </c>
      <c r="D135" s="21">
        <v>87673</v>
      </c>
      <c r="E135" s="21">
        <v>87673</v>
      </c>
      <c r="F135" s="21">
        <f t="shared" si="1"/>
        <v>0</v>
      </c>
    </row>
    <row r="136" spans="1:6" s="23" customFormat="1" x14ac:dyDescent="0.25">
      <c r="A136" s="33" t="s">
        <v>1</v>
      </c>
      <c r="B136" s="33" t="s">
        <v>26</v>
      </c>
      <c r="C136" s="34" t="s">
        <v>178</v>
      </c>
      <c r="D136" s="21">
        <v>843314</v>
      </c>
      <c r="E136" s="21">
        <v>843314</v>
      </c>
      <c r="F136" s="21">
        <f t="shared" si="1"/>
        <v>0</v>
      </c>
    </row>
    <row r="137" spans="1:6" s="23" customFormat="1" x14ac:dyDescent="0.25">
      <c r="A137" s="33" t="s">
        <v>1</v>
      </c>
      <c r="B137" s="33" t="s">
        <v>26</v>
      </c>
      <c r="C137" s="34" t="s">
        <v>179</v>
      </c>
      <c r="D137" s="21">
        <v>1021588</v>
      </c>
      <c r="E137" s="21">
        <v>1021588</v>
      </c>
      <c r="F137" s="21">
        <f t="shared" si="1"/>
        <v>0</v>
      </c>
    </row>
    <row r="138" spans="1:6" s="6" customFormat="1" ht="28.5" x14ac:dyDescent="0.25">
      <c r="A138" s="30" t="s">
        <v>180</v>
      </c>
      <c r="B138" s="30" t="s">
        <v>1</v>
      </c>
      <c r="C138" s="31" t="s">
        <v>181</v>
      </c>
      <c r="D138" s="16">
        <v>30803603</v>
      </c>
      <c r="E138" s="16">
        <v>30803603</v>
      </c>
      <c r="F138" s="16">
        <f t="shared" si="1"/>
        <v>0</v>
      </c>
    </row>
    <row r="139" spans="1:6" s="6" customFormat="1" ht="28.5" x14ac:dyDescent="0.25">
      <c r="A139" s="28" t="s">
        <v>182</v>
      </c>
      <c r="B139" s="28" t="s">
        <v>1</v>
      </c>
      <c r="C139" s="32" t="s">
        <v>183</v>
      </c>
      <c r="D139" s="17">
        <v>16192042</v>
      </c>
      <c r="E139" s="17">
        <v>16192042</v>
      </c>
      <c r="F139" s="17">
        <f t="shared" si="1"/>
        <v>0</v>
      </c>
    </row>
    <row r="140" spans="1:6" s="23" customFormat="1" ht="30" x14ac:dyDescent="0.25">
      <c r="A140" s="33" t="s">
        <v>1</v>
      </c>
      <c r="B140" s="33" t="s">
        <v>36</v>
      </c>
      <c r="C140" s="34" t="s">
        <v>377</v>
      </c>
      <c r="D140" s="21">
        <v>9893844</v>
      </c>
      <c r="E140" s="21">
        <v>9893844</v>
      </c>
      <c r="F140" s="21">
        <f t="shared" ref="F140:F203" si="2">E140-D140</f>
        <v>0</v>
      </c>
    </row>
    <row r="141" spans="1:6" s="23" customFormat="1" x14ac:dyDescent="0.25">
      <c r="A141" s="33" t="s">
        <v>1</v>
      </c>
      <c r="B141" s="33" t="s">
        <v>36</v>
      </c>
      <c r="C141" s="34" t="s">
        <v>362</v>
      </c>
      <c r="D141" s="21">
        <v>1180713</v>
      </c>
      <c r="E141" s="21">
        <v>1180713</v>
      </c>
      <c r="F141" s="21">
        <f t="shared" si="2"/>
        <v>0</v>
      </c>
    </row>
    <row r="142" spans="1:6" s="23" customFormat="1" ht="30" x14ac:dyDescent="0.25">
      <c r="A142" s="33" t="s">
        <v>1</v>
      </c>
      <c r="B142" s="33" t="s">
        <v>36</v>
      </c>
      <c r="C142" s="34" t="s">
        <v>306</v>
      </c>
      <c r="D142" s="21">
        <v>5117485</v>
      </c>
      <c r="E142" s="21">
        <v>5117485</v>
      </c>
      <c r="F142" s="21">
        <f t="shared" si="2"/>
        <v>0</v>
      </c>
    </row>
    <row r="143" spans="1:6" s="6" customFormat="1" x14ac:dyDescent="0.25">
      <c r="A143" s="28" t="s">
        <v>184</v>
      </c>
      <c r="B143" s="28" t="s">
        <v>1</v>
      </c>
      <c r="C143" s="32" t="s">
        <v>185</v>
      </c>
      <c r="D143" s="17">
        <v>864570</v>
      </c>
      <c r="E143" s="17">
        <v>864570</v>
      </c>
      <c r="F143" s="17">
        <f t="shared" si="2"/>
        <v>0</v>
      </c>
    </row>
    <row r="144" spans="1:6" s="23" customFormat="1" x14ac:dyDescent="0.25">
      <c r="A144" s="33" t="s">
        <v>1</v>
      </c>
      <c r="B144" s="33" t="s">
        <v>26</v>
      </c>
      <c r="C144" s="34" t="s">
        <v>186</v>
      </c>
      <c r="D144" s="21">
        <v>655288</v>
      </c>
      <c r="E144" s="21">
        <v>655288</v>
      </c>
      <c r="F144" s="21">
        <f t="shared" si="2"/>
        <v>0</v>
      </c>
    </row>
    <row r="145" spans="1:6" s="23" customFormat="1" x14ac:dyDescent="0.25">
      <c r="A145" s="33" t="s">
        <v>1</v>
      </c>
      <c r="B145" s="33" t="s">
        <v>34</v>
      </c>
      <c r="C145" s="34" t="s">
        <v>187</v>
      </c>
      <c r="D145" s="21">
        <v>209282</v>
      </c>
      <c r="E145" s="21">
        <v>209282</v>
      </c>
      <c r="F145" s="21">
        <f t="shared" si="2"/>
        <v>0</v>
      </c>
    </row>
    <row r="146" spans="1:6" s="6" customFormat="1" ht="28.5" x14ac:dyDescent="0.25">
      <c r="A146" s="28" t="s">
        <v>188</v>
      </c>
      <c r="B146" s="28" t="s">
        <v>1</v>
      </c>
      <c r="C146" s="32" t="s">
        <v>412</v>
      </c>
      <c r="D146" s="17">
        <v>13746991</v>
      </c>
      <c r="E146" s="17">
        <v>13746991</v>
      </c>
      <c r="F146" s="17">
        <f t="shared" si="2"/>
        <v>0</v>
      </c>
    </row>
    <row r="147" spans="1:6" s="23" customFormat="1" x14ac:dyDescent="0.25">
      <c r="A147" s="33" t="s">
        <v>1</v>
      </c>
      <c r="B147" s="33" t="s">
        <v>22</v>
      </c>
      <c r="C147" s="34" t="s">
        <v>378</v>
      </c>
      <c r="D147" s="21">
        <v>4473389</v>
      </c>
      <c r="E147" s="21">
        <v>4473389</v>
      </c>
      <c r="F147" s="21">
        <f t="shared" si="2"/>
        <v>0</v>
      </c>
    </row>
    <row r="148" spans="1:6" s="23" customFormat="1" x14ac:dyDescent="0.25">
      <c r="A148" s="33" t="s">
        <v>1</v>
      </c>
      <c r="B148" s="33" t="s">
        <v>34</v>
      </c>
      <c r="C148" s="34" t="s">
        <v>189</v>
      </c>
      <c r="D148" s="21">
        <v>5264213</v>
      </c>
      <c r="E148" s="21">
        <v>5264213</v>
      </c>
      <c r="F148" s="21">
        <f t="shared" si="2"/>
        <v>0</v>
      </c>
    </row>
    <row r="149" spans="1:6" s="23" customFormat="1" x14ac:dyDescent="0.25">
      <c r="A149" s="33" t="s">
        <v>1</v>
      </c>
      <c r="B149" s="33" t="s">
        <v>34</v>
      </c>
      <c r="C149" s="34" t="s">
        <v>190</v>
      </c>
      <c r="D149" s="21">
        <v>2988181</v>
      </c>
      <c r="E149" s="21">
        <v>2988181</v>
      </c>
      <c r="F149" s="21">
        <f t="shared" si="2"/>
        <v>0</v>
      </c>
    </row>
    <row r="150" spans="1:6" s="23" customFormat="1" ht="30" x14ac:dyDescent="0.25">
      <c r="A150" s="33" t="s">
        <v>1</v>
      </c>
      <c r="B150" s="33" t="s">
        <v>36</v>
      </c>
      <c r="C150" s="34" t="s">
        <v>329</v>
      </c>
      <c r="D150" s="21">
        <v>290938</v>
      </c>
      <c r="E150" s="21">
        <v>290938</v>
      </c>
      <c r="F150" s="21">
        <f t="shared" si="2"/>
        <v>0</v>
      </c>
    </row>
    <row r="151" spans="1:6" s="23" customFormat="1" ht="30" x14ac:dyDescent="0.25">
      <c r="A151" s="33" t="s">
        <v>1</v>
      </c>
      <c r="B151" s="33" t="s">
        <v>36</v>
      </c>
      <c r="C151" s="34" t="s">
        <v>361</v>
      </c>
      <c r="D151" s="21">
        <v>730270</v>
      </c>
      <c r="E151" s="21">
        <v>730270</v>
      </c>
      <c r="F151" s="21">
        <f t="shared" si="2"/>
        <v>0</v>
      </c>
    </row>
    <row r="152" spans="1:6" s="8" customFormat="1" ht="28.5" x14ac:dyDescent="0.25">
      <c r="A152" s="30" t="s">
        <v>1</v>
      </c>
      <c r="B152" s="30" t="s">
        <v>1</v>
      </c>
      <c r="C152" s="31" t="s">
        <v>191</v>
      </c>
      <c r="D152" s="16">
        <v>46546898</v>
      </c>
      <c r="E152" s="16">
        <v>46546898</v>
      </c>
      <c r="F152" s="16">
        <f t="shared" si="2"/>
        <v>0</v>
      </c>
    </row>
    <row r="153" spans="1:6" s="8" customFormat="1" x14ac:dyDescent="0.25">
      <c r="A153" s="28" t="s">
        <v>192</v>
      </c>
      <c r="B153" s="28" t="s">
        <v>1</v>
      </c>
      <c r="C153" s="32" t="s">
        <v>193</v>
      </c>
      <c r="D153" s="17">
        <v>36927238</v>
      </c>
      <c r="E153" s="17">
        <v>36927238</v>
      </c>
      <c r="F153" s="17">
        <f t="shared" si="2"/>
        <v>0</v>
      </c>
    </row>
    <row r="154" spans="1:6" s="23" customFormat="1" ht="30" x14ac:dyDescent="0.25">
      <c r="A154" s="33"/>
      <c r="B154" s="41" t="s">
        <v>44</v>
      </c>
      <c r="C154" s="40" t="s">
        <v>194</v>
      </c>
      <c r="D154" s="21">
        <v>29951100</v>
      </c>
      <c r="E154" s="21">
        <v>29951100</v>
      </c>
      <c r="F154" s="21">
        <f t="shared" si="2"/>
        <v>0</v>
      </c>
    </row>
    <row r="155" spans="1:6" s="23" customFormat="1" ht="30" x14ac:dyDescent="0.25">
      <c r="A155" s="33" t="s">
        <v>1</v>
      </c>
      <c r="B155" s="41" t="s">
        <v>44</v>
      </c>
      <c r="C155" s="40" t="s">
        <v>195</v>
      </c>
      <c r="D155" s="21">
        <v>6976138</v>
      </c>
      <c r="E155" s="21">
        <v>6976138</v>
      </c>
      <c r="F155" s="21">
        <f t="shared" si="2"/>
        <v>0</v>
      </c>
    </row>
    <row r="156" spans="1:6" s="8" customFormat="1" x14ac:dyDescent="0.25">
      <c r="A156" s="28" t="s">
        <v>196</v>
      </c>
      <c r="B156" s="28" t="s">
        <v>1</v>
      </c>
      <c r="C156" s="32" t="s">
        <v>197</v>
      </c>
      <c r="D156" s="17">
        <v>9619660</v>
      </c>
      <c r="E156" s="17">
        <v>9619660</v>
      </c>
      <c r="F156" s="17">
        <f t="shared" si="2"/>
        <v>0</v>
      </c>
    </row>
    <row r="157" spans="1:6" s="23" customFormat="1" x14ac:dyDescent="0.25">
      <c r="A157" s="33" t="s">
        <v>1</v>
      </c>
      <c r="B157" s="33" t="s">
        <v>20</v>
      </c>
      <c r="C157" s="34" t="s">
        <v>198</v>
      </c>
      <c r="D157" s="21">
        <v>253462</v>
      </c>
      <c r="E157" s="21">
        <v>253462</v>
      </c>
      <c r="F157" s="21">
        <f t="shared" si="2"/>
        <v>0</v>
      </c>
    </row>
    <row r="158" spans="1:6" s="23" customFormat="1" ht="30" x14ac:dyDescent="0.25">
      <c r="A158" s="33" t="s">
        <v>1</v>
      </c>
      <c r="B158" s="33" t="s">
        <v>44</v>
      </c>
      <c r="C158" s="34" t="s">
        <v>327</v>
      </c>
      <c r="D158" s="21">
        <v>9366198</v>
      </c>
      <c r="E158" s="21">
        <v>9366198</v>
      </c>
      <c r="F158" s="21">
        <f t="shared" si="2"/>
        <v>0</v>
      </c>
    </row>
    <row r="159" spans="1:6" s="6" customFormat="1" x14ac:dyDescent="0.25">
      <c r="A159" s="30" t="s">
        <v>199</v>
      </c>
      <c r="B159" s="30" t="s">
        <v>1</v>
      </c>
      <c r="C159" s="31" t="s">
        <v>200</v>
      </c>
      <c r="D159" s="16">
        <v>817196366</v>
      </c>
      <c r="E159" s="16">
        <v>817196366</v>
      </c>
      <c r="F159" s="16">
        <f t="shared" si="2"/>
        <v>0</v>
      </c>
    </row>
    <row r="160" spans="1:6" s="6" customFormat="1" x14ac:dyDescent="0.25">
      <c r="A160" s="28" t="s">
        <v>201</v>
      </c>
      <c r="B160" s="28" t="s">
        <v>1</v>
      </c>
      <c r="C160" s="32" t="s">
        <v>202</v>
      </c>
      <c r="D160" s="17">
        <v>598106204</v>
      </c>
      <c r="E160" s="17">
        <v>598106204</v>
      </c>
      <c r="F160" s="17">
        <f t="shared" si="2"/>
        <v>0</v>
      </c>
    </row>
    <row r="161" spans="1:6" s="23" customFormat="1" x14ac:dyDescent="0.25">
      <c r="A161" s="33" t="s">
        <v>1</v>
      </c>
      <c r="B161" s="33" t="s">
        <v>24</v>
      </c>
      <c r="C161" s="34" t="s">
        <v>202</v>
      </c>
      <c r="D161" s="21">
        <v>598106204</v>
      </c>
      <c r="E161" s="21">
        <v>598106204</v>
      </c>
      <c r="F161" s="21">
        <f t="shared" si="2"/>
        <v>0</v>
      </c>
    </row>
    <row r="162" spans="1:6" s="6" customFormat="1" ht="28.5" x14ac:dyDescent="0.25">
      <c r="A162" s="28" t="s">
        <v>203</v>
      </c>
      <c r="B162" s="28" t="s">
        <v>1</v>
      </c>
      <c r="C162" s="32" t="s">
        <v>204</v>
      </c>
      <c r="D162" s="17">
        <v>152801770</v>
      </c>
      <c r="E162" s="17">
        <v>152801770</v>
      </c>
      <c r="F162" s="17">
        <f t="shared" si="2"/>
        <v>0</v>
      </c>
    </row>
    <row r="163" spans="1:6" s="23" customFormat="1" x14ac:dyDescent="0.25">
      <c r="A163" s="33" t="s">
        <v>1</v>
      </c>
      <c r="B163" s="33" t="s">
        <v>24</v>
      </c>
      <c r="C163" s="34" t="s">
        <v>205</v>
      </c>
      <c r="D163" s="21">
        <v>113957824</v>
      </c>
      <c r="E163" s="21">
        <v>113957824</v>
      </c>
      <c r="F163" s="21">
        <f t="shared" si="2"/>
        <v>0</v>
      </c>
    </row>
    <row r="164" spans="1:6" s="23" customFormat="1" x14ac:dyDescent="0.25">
      <c r="A164" s="33" t="s">
        <v>1</v>
      </c>
      <c r="B164" s="33" t="s">
        <v>24</v>
      </c>
      <c r="C164" s="34" t="s">
        <v>206</v>
      </c>
      <c r="D164" s="21">
        <v>38843946</v>
      </c>
      <c r="E164" s="21">
        <v>38843946</v>
      </c>
      <c r="F164" s="21">
        <f t="shared" si="2"/>
        <v>0</v>
      </c>
    </row>
    <row r="165" spans="1:6" s="6" customFormat="1" ht="28.5" x14ac:dyDescent="0.25">
      <c r="A165" s="28" t="s">
        <v>207</v>
      </c>
      <c r="B165" s="28" t="s">
        <v>1</v>
      </c>
      <c r="C165" s="32" t="s">
        <v>208</v>
      </c>
      <c r="D165" s="17">
        <v>32058676</v>
      </c>
      <c r="E165" s="17">
        <v>32058676</v>
      </c>
      <c r="F165" s="17">
        <f t="shared" si="2"/>
        <v>0</v>
      </c>
    </row>
    <row r="166" spans="1:6" s="23" customFormat="1" x14ac:dyDescent="0.25">
      <c r="A166" s="33" t="s">
        <v>1</v>
      </c>
      <c r="B166" s="33" t="s">
        <v>22</v>
      </c>
      <c r="C166" s="34" t="s">
        <v>209</v>
      </c>
      <c r="D166" s="21">
        <v>7085459</v>
      </c>
      <c r="E166" s="21">
        <v>7085459</v>
      </c>
      <c r="F166" s="21">
        <f t="shared" si="2"/>
        <v>0</v>
      </c>
    </row>
    <row r="167" spans="1:6" s="23" customFormat="1" x14ac:dyDescent="0.25">
      <c r="A167" s="33" t="s">
        <v>1</v>
      </c>
      <c r="B167" s="33" t="s">
        <v>24</v>
      </c>
      <c r="C167" s="34" t="s">
        <v>210</v>
      </c>
      <c r="D167" s="21">
        <v>24973217</v>
      </c>
      <c r="E167" s="21">
        <v>24973217</v>
      </c>
      <c r="F167" s="21">
        <f t="shared" si="2"/>
        <v>0</v>
      </c>
    </row>
    <row r="168" spans="1:6" s="6" customFormat="1" ht="28.5" x14ac:dyDescent="0.25">
      <c r="A168" s="28" t="s">
        <v>211</v>
      </c>
      <c r="B168" s="28" t="s">
        <v>1</v>
      </c>
      <c r="C168" s="32" t="s">
        <v>212</v>
      </c>
      <c r="D168" s="17">
        <v>31550971</v>
      </c>
      <c r="E168" s="17">
        <v>31550971</v>
      </c>
      <c r="F168" s="17">
        <f t="shared" si="2"/>
        <v>0</v>
      </c>
    </row>
    <row r="169" spans="1:6" s="23" customFormat="1" ht="45" x14ac:dyDescent="0.25">
      <c r="A169" s="33" t="s">
        <v>1</v>
      </c>
      <c r="B169" s="33" t="s">
        <v>24</v>
      </c>
      <c r="C169" s="34" t="s">
        <v>413</v>
      </c>
      <c r="D169" s="21">
        <v>31550971</v>
      </c>
      <c r="E169" s="21">
        <v>31550971</v>
      </c>
      <c r="F169" s="21">
        <f t="shared" si="2"/>
        <v>0</v>
      </c>
    </row>
    <row r="170" spans="1:6" s="6" customFormat="1" ht="28.5" x14ac:dyDescent="0.25">
      <c r="A170" s="28" t="s">
        <v>213</v>
      </c>
      <c r="B170" s="28" t="s">
        <v>1</v>
      </c>
      <c r="C170" s="32" t="s">
        <v>214</v>
      </c>
      <c r="D170" s="17">
        <v>2678745</v>
      </c>
      <c r="E170" s="17">
        <v>2678745</v>
      </c>
      <c r="F170" s="17">
        <f t="shared" si="2"/>
        <v>0</v>
      </c>
    </row>
    <row r="171" spans="1:6" s="23" customFormat="1" ht="30" x14ac:dyDescent="0.25">
      <c r="A171" s="33" t="s">
        <v>1</v>
      </c>
      <c r="B171" s="33" t="s">
        <v>24</v>
      </c>
      <c r="C171" s="34" t="s">
        <v>215</v>
      </c>
      <c r="D171" s="21">
        <v>2678745</v>
      </c>
      <c r="E171" s="21">
        <v>2678745</v>
      </c>
      <c r="F171" s="21">
        <f t="shared" si="2"/>
        <v>0</v>
      </c>
    </row>
    <row r="172" spans="1:6" s="6" customFormat="1" x14ac:dyDescent="0.25">
      <c r="A172" s="30" t="s">
        <v>216</v>
      </c>
      <c r="B172" s="30" t="s">
        <v>1</v>
      </c>
      <c r="C172" s="31" t="s">
        <v>217</v>
      </c>
      <c r="D172" s="16">
        <f t="shared" ref="D172" si="3">D173+D174+D175+D179+D181+D183+D185+D187+D195</f>
        <v>615652671</v>
      </c>
      <c r="E172" s="16">
        <f t="shared" ref="E172" si="4">E173+E174+E175+E179+E181+E183+E185+E187+E195</f>
        <v>615652671</v>
      </c>
      <c r="F172" s="16">
        <f t="shared" si="2"/>
        <v>0</v>
      </c>
    </row>
    <row r="173" spans="1:6" s="6" customFormat="1" x14ac:dyDescent="0.25">
      <c r="A173" s="28" t="s">
        <v>218</v>
      </c>
      <c r="B173" s="28" t="s">
        <v>1</v>
      </c>
      <c r="C173" s="32" t="s">
        <v>219</v>
      </c>
      <c r="D173" s="17">
        <v>87732839</v>
      </c>
      <c r="E173" s="17">
        <v>87732839</v>
      </c>
      <c r="F173" s="17">
        <f t="shared" si="2"/>
        <v>0</v>
      </c>
    </row>
    <row r="174" spans="1:6" s="6" customFormat="1" ht="28.5" x14ac:dyDescent="0.25">
      <c r="A174" s="28" t="s">
        <v>220</v>
      </c>
      <c r="B174" s="28" t="s">
        <v>1</v>
      </c>
      <c r="C174" s="32" t="s">
        <v>221</v>
      </c>
      <c r="D174" s="17">
        <v>17027994</v>
      </c>
      <c r="E174" s="17">
        <v>17027994</v>
      </c>
      <c r="F174" s="17">
        <f t="shared" si="2"/>
        <v>0</v>
      </c>
    </row>
    <row r="175" spans="1:6" s="6" customFormat="1" x14ac:dyDescent="0.25">
      <c r="A175" s="28" t="s">
        <v>222</v>
      </c>
      <c r="B175" s="28" t="s">
        <v>1</v>
      </c>
      <c r="C175" s="32" t="s">
        <v>223</v>
      </c>
      <c r="D175" s="17">
        <v>32549813</v>
      </c>
      <c r="E175" s="17">
        <v>32549813</v>
      </c>
      <c r="F175" s="17">
        <f t="shared" si="2"/>
        <v>0</v>
      </c>
    </row>
    <row r="176" spans="1:6" s="23" customFormat="1" x14ac:dyDescent="0.25">
      <c r="A176" s="33" t="s">
        <v>1</v>
      </c>
      <c r="B176" s="33" t="s">
        <v>22</v>
      </c>
      <c r="C176" s="34" t="s">
        <v>224</v>
      </c>
      <c r="D176" s="21">
        <v>5647095</v>
      </c>
      <c r="E176" s="21">
        <v>5647095</v>
      </c>
      <c r="F176" s="21">
        <f t="shared" si="2"/>
        <v>0</v>
      </c>
    </row>
    <row r="177" spans="1:6" s="23" customFormat="1" ht="30" x14ac:dyDescent="0.25">
      <c r="A177" s="33" t="s">
        <v>1</v>
      </c>
      <c r="B177" s="33" t="s">
        <v>22</v>
      </c>
      <c r="C177" s="34" t="s">
        <v>225</v>
      </c>
      <c r="D177" s="21">
        <v>26055121</v>
      </c>
      <c r="E177" s="21">
        <v>26055121</v>
      </c>
      <c r="F177" s="21">
        <f t="shared" si="2"/>
        <v>0</v>
      </c>
    </row>
    <row r="178" spans="1:6" s="23" customFormat="1" ht="30" x14ac:dyDescent="0.25">
      <c r="A178" s="33" t="s">
        <v>1</v>
      </c>
      <c r="B178" s="33" t="s">
        <v>22</v>
      </c>
      <c r="C178" s="34" t="s">
        <v>226</v>
      </c>
      <c r="D178" s="21">
        <v>847597</v>
      </c>
      <c r="E178" s="21">
        <v>847597</v>
      </c>
      <c r="F178" s="21">
        <f t="shared" si="2"/>
        <v>0</v>
      </c>
    </row>
    <row r="179" spans="1:6" s="6" customFormat="1" ht="28.5" x14ac:dyDescent="0.25">
      <c r="A179" s="28" t="s">
        <v>227</v>
      </c>
      <c r="B179" s="28" t="s">
        <v>1</v>
      </c>
      <c r="C179" s="32" t="s">
        <v>2</v>
      </c>
      <c r="D179" s="17">
        <f>D180</f>
        <v>204582077</v>
      </c>
      <c r="E179" s="17">
        <f>E180</f>
        <v>204582077</v>
      </c>
      <c r="F179" s="17">
        <f t="shared" si="2"/>
        <v>0</v>
      </c>
    </row>
    <row r="180" spans="1:6" s="23" customFormat="1" ht="26.45" customHeight="1" x14ac:dyDescent="0.25">
      <c r="A180" s="33" t="s">
        <v>1</v>
      </c>
      <c r="B180" s="33" t="s">
        <v>22</v>
      </c>
      <c r="C180" s="34" t="s">
        <v>228</v>
      </c>
      <c r="D180" s="21">
        <f>199724757+4857320</f>
        <v>204582077</v>
      </c>
      <c r="E180" s="21">
        <f>199724757+4857320</f>
        <v>204582077</v>
      </c>
      <c r="F180" s="21">
        <f t="shared" si="2"/>
        <v>0</v>
      </c>
    </row>
    <row r="181" spans="1:6" s="6" customFormat="1" ht="23.45" customHeight="1" x14ac:dyDescent="0.25">
      <c r="A181" s="28" t="s">
        <v>229</v>
      </c>
      <c r="B181" s="28" t="s">
        <v>1</v>
      </c>
      <c r="C181" s="32" t="s">
        <v>230</v>
      </c>
      <c r="D181" s="17">
        <v>25171404</v>
      </c>
      <c r="E181" s="17">
        <v>25171404</v>
      </c>
      <c r="F181" s="17">
        <f t="shared" si="2"/>
        <v>0</v>
      </c>
    </row>
    <row r="182" spans="1:6" s="23" customFormat="1" x14ac:dyDescent="0.25">
      <c r="A182" s="33" t="s">
        <v>1</v>
      </c>
      <c r="B182" s="33" t="s">
        <v>43</v>
      </c>
      <c r="C182" s="34" t="s">
        <v>3</v>
      </c>
      <c r="D182" s="21">
        <v>25171404</v>
      </c>
      <c r="E182" s="21">
        <v>25171404</v>
      </c>
      <c r="F182" s="21">
        <f t="shared" si="2"/>
        <v>0</v>
      </c>
    </row>
    <row r="183" spans="1:6" s="6" customFormat="1" ht="42.75" x14ac:dyDescent="0.25">
      <c r="A183" s="28" t="s">
        <v>231</v>
      </c>
      <c r="B183" s="28" t="s">
        <v>1</v>
      </c>
      <c r="C183" s="32" t="s">
        <v>414</v>
      </c>
      <c r="D183" s="17">
        <v>100000</v>
      </c>
      <c r="E183" s="17">
        <v>100000</v>
      </c>
      <c r="F183" s="17">
        <f t="shared" si="2"/>
        <v>0</v>
      </c>
    </row>
    <row r="184" spans="1:6" s="23" customFormat="1" x14ac:dyDescent="0.25">
      <c r="A184" s="33" t="s">
        <v>1</v>
      </c>
      <c r="B184" s="33" t="s">
        <v>43</v>
      </c>
      <c r="C184" s="34" t="s">
        <v>232</v>
      </c>
      <c r="D184" s="21">
        <v>100000</v>
      </c>
      <c r="E184" s="21">
        <v>100000</v>
      </c>
      <c r="F184" s="21">
        <f t="shared" si="2"/>
        <v>0</v>
      </c>
    </row>
    <row r="185" spans="1:6" s="6" customFormat="1" ht="28.5" x14ac:dyDescent="0.25">
      <c r="A185" s="28" t="s">
        <v>233</v>
      </c>
      <c r="B185" s="28" t="s">
        <v>1</v>
      </c>
      <c r="C185" s="32" t="s">
        <v>234</v>
      </c>
      <c r="D185" s="17">
        <v>4831560</v>
      </c>
      <c r="E185" s="17">
        <v>4831560</v>
      </c>
      <c r="F185" s="17">
        <f t="shared" si="2"/>
        <v>0</v>
      </c>
    </row>
    <row r="186" spans="1:6" s="23" customFormat="1" x14ac:dyDescent="0.25">
      <c r="A186" s="33" t="s">
        <v>1</v>
      </c>
      <c r="B186" s="33" t="s">
        <v>22</v>
      </c>
      <c r="C186" s="34" t="s">
        <v>235</v>
      </c>
      <c r="D186" s="21">
        <v>4831560</v>
      </c>
      <c r="E186" s="21">
        <v>4831560</v>
      </c>
      <c r="F186" s="21">
        <f t="shared" si="2"/>
        <v>0</v>
      </c>
    </row>
    <row r="187" spans="1:6" s="6" customFormat="1" ht="28.5" x14ac:dyDescent="0.25">
      <c r="A187" s="28" t="s">
        <v>236</v>
      </c>
      <c r="B187" s="28" t="s">
        <v>1</v>
      </c>
      <c r="C187" s="32" t="s">
        <v>415</v>
      </c>
      <c r="D187" s="17">
        <f t="shared" ref="D187" si="5">SUM(D188:D194)</f>
        <v>131253945</v>
      </c>
      <c r="E187" s="17">
        <f t="shared" ref="E187" si="6">SUM(E188:E194)</f>
        <v>131253945</v>
      </c>
      <c r="F187" s="17">
        <f t="shared" si="2"/>
        <v>0</v>
      </c>
    </row>
    <row r="188" spans="1:6" s="23" customFormat="1" ht="30" x14ac:dyDescent="0.25">
      <c r="A188" s="33" t="s">
        <v>1</v>
      </c>
      <c r="B188" s="33" t="s">
        <v>13</v>
      </c>
      <c r="C188" s="34" t="s">
        <v>367</v>
      </c>
      <c r="D188" s="21">
        <v>1841209</v>
      </c>
      <c r="E188" s="21">
        <v>1841209</v>
      </c>
      <c r="F188" s="21">
        <f t="shared" si="2"/>
        <v>0</v>
      </c>
    </row>
    <row r="189" spans="1:6" s="23" customFormat="1" ht="30" x14ac:dyDescent="0.25">
      <c r="A189" s="33" t="s">
        <v>1</v>
      </c>
      <c r="B189" s="33" t="s">
        <v>9</v>
      </c>
      <c r="C189" s="34" t="s">
        <v>364</v>
      </c>
      <c r="D189" s="21">
        <v>2125002</v>
      </c>
      <c r="E189" s="21">
        <v>2125002</v>
      </c>
      <c r="F189" s="21">
        <f t="shared" si="2"/>
        <v>0</v>
      </c>
    </row>
    <row r="190" spans="1:6" s="23" customFormat="1" ht="30" x14ac:dyDescent="0.25">
      <c r="A190" s="33" t="s">
        <v>1</v>
      </c>
      <c r="B190" s="33" t="s">
        <v>22</v>
      </c>
      <c r="C190" s="34" t="s">
        <v>365</v>
      </c>
      <c r="D190" s="21">
        <f>53219058-43366</f>
        <v>53175692</v>
      </c>
      <c r="E190" s="21">
        <f>53219058-43366</f>
        <v>53175692</v>
      </c>
      <c r="F190" s="21">
        <f t="shared" si="2"/>
        <v>0</v>
      </c>
    </row>
    <row r="191" spans="1:6" s="23" customFormat="1" x14ac:dyDescent="0.25">
      <c r="A191" s="33" t="s">
        <v>1</v>
      </c>
      <c r="B191" s="33" t="s">
        <v>22</v>
      </c>
      <c r="C191" s="34" t="s">
        <v>366</v>
      </c>
      <c r="D191" s="21">
        <f>62000387+5211853</f>
        <v>67212240</v>
      </c>
      <c r="E191" s="21">
        <f>62000387+5211853</f>
        <v>67212240</v>
      </c>
      <c r="F191" s="21">
        <f t="shared" si="2"/>
        <v>0</v>
      </c>
    </row>
    <row r="192" spans="1:6" s="23" customFormat="1" ht="30" x14ac:dyDescent="0.25">
      <c r="A192" s="33" t="s">
        <v>1</v>
      </c>
      <c r="B192" s="33" t="s">
        <v>22</v>
      </c>
      <c r="C192" s="34" t="s">
        <v>237</v>
      </c>
      <c r="D192" s="21">
        <f>5710267-9870</f>
        <v>5700397</v>
      </c>
      <c r="E192" s="21">
        <f>5710267-9870</f>
        <v>5700397</v>
      </c>
      <c r="F192" s="21">
        <f t="shared" si="2"/>
        <v>0</v>
      </c>
    </row>
    <row r="193" spans="1:6" s="23" customFormat="1" x14ac:dyDescent="0.25">
      <c r="A193" s="33" t="s">
        <v>1</v>
      </c>
      <c r="B193" s="33" t="s">
        <v>22</v>
      </c>
      <c r="C193" s="34" t="s">
        <v>238</v>
      </c>
      <c r="D193" s="21">
        <f>327078-1</f>
        <v>327077</v>
      </c>
      <c r="E193" s="21">
        <f>327078-1</f>
        <v>327077</v>
      </c>
      <c r="F193" s="21">
        <f t="shared" si="2"/>
        <v>0</v>
      </c>
    </row>
    <row r="194" spans="1:6" s="23" customFormat="1" x14ac:dyDescent="0.25">
      <c r="A194" s="33" t="s">
        <v>1</v>
      </c>
      <c r="B194" s="33" t="s">
        <v>119</v>
      </c>
      <c r="C194" s="34" t="s">
        <v>120</v>
      </c>
      <c r="D194" s="21">
        <v>872328</v>
      </c>
      <c r="E194" s="21">
        <v>872328</v>
      </c>
      <c r="F194" s="21">
        <f t="shared" si="2"/>
        <v>0</v>
      </c>
    </row>
    <row r="195" spans="1:6" s="6" customFormat="1" ht="28.5" x14ac:dyDescent="0.25">
      <c r="A195" s="28" t="s">
        <v>240</v>
      </c>
      <c r="B195" s="28" t="s">
        <v>1</v>
      </c>
      <c r="C195" s="32" t="s">
        <v>307</v>
      </c>
      <c r="D195" s="17">
        <v>112403039</v>
      </c>
      <c r="E195" s="17">
        <v>112403039</v>
      </c>
      <c r="F195" s="17">
        <f t="shared" si="2"/>
        <v>0</v>
      </c>
    </row>
    <row r="196" spans="1:6" s="23" customFormat="1" ht="30" x14ac:dyDescent="0.25">
      <c r="A196" s="33" t="s">
        <v>1</v>
      </c>
      <c r="B196" s="42" t="s">
        <v>20</v>
      </c>
      <c r="C196" s="18" t="s">
        <v>308</v>
      </c>
      <c r="D196" s="21">
        <v>88755343</v>
      </c>
      <c r="E196" s="21">
        <v>88755343</v>
      </c>
      <c r="F196" s="21">
        <f t="shared" si="2"/>
        <v>0</v>
      </c>
    </row>
    <row r="197" spans="1:6" s="23" customFormat="1" x14ac:dyDescent="0.25">
      <c r="A197" s="33" t="s">
        <v>1</v>
      </c>
      <c r="B197" s="42" t="s">
        <v>241</v>
      </c>
      <c r="C197" s="18" t="s">
        <v>309</v>
      </c>
      <c r="D197" s="21">
        <v>16039975</v>
      </c>
      <c r="E197" s="21">
        <v>16039975</v>
      </c>
      <c r="F197" s="21">
        <f t="shared" si="2"/>
        <v>0</v>
      </c>
    </row>
    <row r="198" spans="1:6" s="23" customFormat="1" ht="30" x14ac:dyDescent="0.25">
      <c r="A198" s="33" t="s">
        <v>1</v>
      </c>
      <c r="B198" s="42" t="s">
        <v>241</v>
      </c>
      <c r="C198" s="18" t="s">
        <v>310</v>
      </c>
      <c r="D198" s="21">
        <v>439067</v>
      </c>
      <c r="E198" s="21">
        <v>439067</v>
      </c>
      <c r="F198" s="21">
        <f t="shared" si="2"/>
        <v>0</v>
      </c>
    </row>
    <row r="199" spans="1:6" s="23" customFormat="1" ht="22.9" customHeight="1" x14ac:dyDescent="0.25">
      <c r="A199" s="33" t="s">
        <v>1</v>
      </c>
      <c r="B199" s="42" t="s">
        <v>241</v>
      </c>
      <c r="C199" s="18" t="s">
        <v>311</v>
      </c>
      <c r="D199" s="21">
        <v>149908</v>
      </c>
      <c r="E199" s="21">
        <v>149908</v>
      </c>
      <c r="F199" s="21">
        <f t="shared" si="2"/>
        <v>0</v>
      </c>
    </row>
    <row r="200" spans="1:6" s="23" customFormat="1" x14ac:dyDescent="0.25">
      <c r="A200" s="33" t="s">
        <v>1</v>
      </c>
      <c r="B200" s="42" t="s">
        <v>241</v>
      </c>
      <c r="C200" s="18" t="s">
        <v>312</v>
      </c>
      <c r="D200" s="21">
        <v>511297</v>
      </c>
      <c r="E200" s="21">
        <v>511297</v>
      </c>
      <c r="F200" s="21">
        <f t="shared" si="2"/>
        <v>0</v>
      </c>
    </row>
    <row r="201" spans="1:6" s="23" customFormat="1" x14ac:dyDescent="0.25">
      <c r="A201" s="33" t="s">
        <v>1</v>
      </c>
      <c r="B201" s="42" t="s">
        <v>241</v>
      </c>
      <c r="C201" s="18" t="s">
        <v>313</v>
      </c>
      <c r="D201" s="21">
        <v>142876</v>
      </c>
      <c r="E201" s="21">
        <v>142876</v>
      </c>
      <c r="F201" s="21">
        <f t="shared" si="2"/>
        <v>0</v>
      </c>
    </row>
    <row r="202" spans="1:6" s="23" customFormat="1" x14ac:dyDescent="0.25">
      <c r="A202" s="33" t="s">
        <v>1</v>
      </c>
      <c r="B202" s="42" t="s">
        <v>241</v>
      </c>
      <c r="C202" s="18" t="s">
        <v>314</v>
      </c>
      <c r="D202" s="21">
        <v>956346</v>
      </c>
      <c r="E202" s="21">
        <v>956346</v>
      </c>
      <c r="F202" s="21">
        <f t="shared" si="2"/>
        <v>0</v>
      </c>
    </row>
    <row r="203" spans="1:6" s="23" customFormat="1" x14ac:dyDescent="0.25">
      <c r="A203" s="33" t="s">
        <v>1</v>
      </c>
      <c r="B203" s="42" t="s">
        <v>241</v>
      </c>
      <c r="C203" s="18" t="s">
        <v>315</v>
      </c>
      <c r="D203" s="21">
        <v>623763</v>
      </c>
      <c r="E203" s="21">
        <v>623763</v>
      </c>
      <c r="F203" s="21">
        <f t="shared" si="2"/>
        <v>0</v>
      </c>
    </row>
    <row r="204" spans="1:6" s="23" customFormat="1" x14ac:dyDescent="0.25">
      <c r="A204" s="33"/>
      <c r="B204" s="42" t="s">
        <v>241</v>
      </c>
      <c r="C204" s="18" t="s">
        <v>316</v>
      </c>
      <c r="D204" s="21">
        <v>3305000</v>
      </c>
      <c r="E204" s="21">
        <v>3305000</v>
      </c>
      <c r="F204" s="21">
        <f t="shared" ref="F204:F208" si="7">E204-D204</f>
        <v>0</v>
      </c>
    </row>
    <row r="205" spans="1:6" s="23" customFormat="1" ht="45" x14ac:dyDescent="0.25">
      <c r="A205" s="33" t="s">
        <v>1</v>
      </c>
      <c r="B205" s="41" t="s">
        <v>44</v>
      </c>
      <c r="C205" s="40" t="s">
        <v>333</v>
      </c>
      <c r="D205" s="21">
        <v>1479464</v>
      </c>
      <c r="E205" s="21">
        <v>1479464</v>
      </c>
      <c r="F205" s="21">
        <f t="shared" si="7"/>
        <v>0</v>
      </c>
    </row>
    <row r="206" spans="1:6" s="6" customFormat="1" ht="28.5" x14ac:dyDescent="0.25">
      <c r="A206" s="30" t="s">
        <v>242</v>
      </c>
      <c r="B206" s="30" t="s">
        <v>1</v>
      </c>
      <c r="C206" s="31" t="s">
        <v>243</v>
      </c>
      <c r="D206" s="16">
        <v>311545</v>
      </c>
      <c r="E206" s="16">
        <v>311545</v>
      </c>
      <c r="F206" s="16">
        <f t="shared" si="7"/>
        <v>0</v>
      </c>
    </row>
    <row r="207" spans="1:6" s="6" customFormat="1" x14ac:dyDescent="0.25">
      <c r="A207" s="28" t="s">
        <v>244</v>
      </c>
      <c r="B207" s="28" t="s">
        <v>1</v>
      </c>
      <c r="C207" s="32" t="s">
        <v>245</v>
      </c>
      <c r="D207" s="17">
        <v>311545</v>
      </c>
      <c r="E207" s="17">
        <v>311545</v>
      </c>
      <c r="F207" s="17">
        <f t="shared" si="7"/>
        <v>0</v>
      </c>
    </row>
    <row r="208" spans="1:6" s="23" customFormat="1" x14ac:dyDescent="0.25">
      <c r="A208" s="33" t="s">
        <v>1</v>
      </c>
      <c r="B208" s="33" t="s">
        <v>43</v>
      </c>
      <c r="C208" s="34" t="s">
        <v>368</v>
      </c>
      <c r="D208" s="21">
        <v>311545</v>
      </c>
      <c r="E208" s="21">
        <v>311545</v>
      </c>
      <c r="F208" s="21">
        <f t="shared" si="7"/>
        <v>0</v>
      </c>
    </row>
    <row r="209" spans="1:6" s="6" customFormat="1" ht="28.5" x14ac:dyDescent="0.25">
      <c r="A209" s="30" t="s">
        <v>428</v>
      </c>
      <c r="B209" s="30"/>
      <c r="C209" s="31" t="s">
        <v>426</v>
      </c>
      <c r="D209" s="16">
        <f>D210</f>
        <v>0</v>
      </c>
      <c r="E209" s="16">
        <f>E210</f>
        <v>6795720</v>
      </c>
      <c r="F209" s="16">
        <f>E209-D209</f>
        <v>6795720</v>
      </c>
    </row>
    <row r="210" spans="1:6" s="6" customFormat="1" x14ac:dyDescent="0.25">
      <c r="A210" s="28" t="s">
        <v>429</v>
      </c>
      <c r="B210" s="28"/>
      <c r="C210" s="32" t="s">
        <v>427</v>
      </c>
      <c r="D210" s="17">
        <f>D211</f>
        <v>0</v>
      </c>
      <c r="E210" s="17">
        <f>E211</f>
        <v>6795720</v>
      </c>
      <c r="F210" s="17">
        <f t="shared" ref="F210:F213" si="8">E210-D210</f>
        <v>6795720</v>
      </c>
    </row>
    <row r="211" spans="1:6" s="8" customFormat="1" x14ac:dyDescent="0.25">
      <c r="A211" s="33"/>
      <c r="B211" s="33" t="s">
        <v>41</v>
      </c>
      <c r="C211" s="34" t="s">
        <v>427</v>
      </c>
      <c r="D211" s="17"/>
      <c r="E211" s="18">
        <v>6795720</v>
      </c>
      <c r="F211" s="18">
        <f t="shared" si="8"/>
        <v>6795720</v>
      </c>
    </row>
    <row r="212" spans="1:6" s="6" customFormat="1" ht="28.5" x14ac:dyDescent="0.25">
      <c r="A212" s="30" t="s">
        <v>246</v>
      </c>
      <c r="B212" s="30" t="s">
        <v>1</v>
      </c>
      <c r="C212" s="31" t="s">
        <v>247</v>
      </c>
      <c r="D212" s="16">
        <v>188220948</v>
      </c>
      <c r="E212" s="16">
        <v>188220948</v>
      </c>
      <c r="F212" s="16">
        <f t="shared" si="8"/>
        <v>0</v>
      </c>
    </row>
    <row r="213" spans="1:6" s="6" customFormat="1" ht="28.5" x14ac:dyDescent="0.25">
      <c r="A213" s="28" t="s">
        <v>248</v>
      </c>
      <c r="B213" s="28" t="s">
        <v>1</v>
      </c>
      <c r="C213" s="32" t="s">
        <v>348</v>
      </c>
      <c r="D213" s="17">
        <v>188220948</v>
      </c>
      <c r="E213" s="17">
        <v>188220948</v>
      </c>
      <c r="F213" s="17">
        <f t="shared" si="8"/>
        <v>0</v>
      </c>
    </row>
    <row r="214" spans="1:6" s="23" customFormat="1" ht="30" x14ac:dyDescent="0.25">
      <c r="A214" s="33" t="s">
        <v>1</v>
      </c>
      <c r="B214" s="42" t="s">
        <v>20</v>
      </c>
      <c r="C214" s="18" t="s">
        <v>249</v>
      </c>
      <c r="D214" s="21">
        <v>1668574</v>
      </c>
      <c r="E214" s="21">
        <v>1668574</v>
      </c>
      <c r="F214" s="21">
        <f>E214-D214</f>
        <v>0</v>
      </c>
    </row>
    <row r="215" spans="1:6" s="23" customFormat="1" ht="30" x14ac:dyDescent="0.25">
      <c r="A215" s="33" t="s">
        <v>1</v>
      </c>
      <c r="B215" s="42" t="s">
        <v>43</v>
      </c>
      <c r="C215" s="18" t="s">
        <v>328</v>
      </c>
      <c r="D215" s="21">
        <v>186552374</v>
      </c>
      <c r="E215" s="21">
        <v>186552374</v>
      </c>
      <c r="F215" s="21">
        <f t="shared" ref="F215:F278" si="9">E215-D215</f>
        <v>0</v>
      </c>
    </row>
    <row r="216" spans="1:6" s="6" customFormat="1" x14ac:dyDescent="0.25">
      <c r="A216" s="30" t="s">
        <v>250</v>
      </c>
      <c r="B216" s="30" t="s">
        <v>1</v>
      </c>
      <c r="C216" s="31" t="s">
        <v>251</v>
      </c>
      <c r="D216" s="16">
        <v>514737434</v>
      </c>
      <c r="E216" s="16">
        <v>514737434</v>
      </c>
      <c r="F216" s="16">
        <f t="shared" si="9"/>
        <v>0</v>
      </c>
    </row>
    <row r="217" spans="1:6" s="6" customFormat="1" x14ac:dyDescent="0.25">
      <c r="A217" s="28" t="s">
        <v>252</v>
      </c>
      <c r="B217" s="28" t="s">
        <v>1</v>
      </c>
      <c r="C217" s="32" t="s">
        <v>253</v>
      </c>
      <c r="D217" s="17">
        <v>18000000</v>
      </c>
      <c r="E217" s="17">
        <v>18000000</v>
      </c>
      <c r="F217" s="17">
        <f t="shared" si="9"/>
        <v>0</v>
      </c>
    </row>
    <row r="218" spans="1:6" s="23" customFormat="1" x14ac:dyDescent="0.25">
      <c r="A218" s="33" t="s">
        <v>1</v>
      </c>
      <c r="B218" s="33" t="s">
        <v>254</v>
      </c>
      <c r="C218" s="34" t="s">
        <v>253</v>
      </c>
      <c r="D218" s="21">
        <v>18000000</v>
      </c>
      <c r="E218" s="21">
        <v>18000000</v>
      </c>
      <c r="F218" s="21">
        <f t="shared" si="9"/>
        <v>0</v>
      </c>
    </row>
    <row r="219" spans="1:6" s="6" customFormat="1" x14ac:dyDescent="0.25">
      <c r="A219" s="28" t="s">
        <v>255</v>
      </c>
      <c r="B219" s="28" t="s">
        <v>1</v>
      </c>
      <c r="C219" s="32" t="s">
        <v>256</v>
      </c>
      <c r="D219" s="17">
        <v>1759516</v>
      </c>
      <c r="E219" s="17">
        <v>1759516</v>
      </c>
      <c r="F219" s="17">
        <f t="shared" si="9"/>
        <v>0</v>
      </c>
    </row>
    <row r="220" spans="1:6" s="22" customFormat="1" x14ac:dyDescent="0.25">
      <c r="A220" s="38" t="s">
        <v>1</v>
      </c>
      <c r="B220" s="38" t="s">
        <v>257</v>
      </c>
      <c r="C220" s="39" t="s">
        <v>258</v>
      </c>
      <c r="D220" s="24">
        <v>1759516</v>
      </c>
      <c r="E220" s="24">
        <v>1759516</v>
      </c>
      <c r="F220" s="24">
        <f t="shared" si="9"/>
        <v>0</v>
      </c>
    </row>
    <row r="221" spans="1:6" s="6" customFormat="1" ht="28.5" x14ac:dyDescent="0.25">
      <c r="A221" s="28" t="s">
        <v>259</v>
      </c>
      <c r="B221" s="28" t="s">
        <v>1</v>
      </c>
      <c r="C221" s="32" t="s">
        <v>260</v>
      </c>
      <c r="D221" s="17">
        <v>370825872</v>
      </c>
      <c r="E221" s="17">
        <v>370825872</v>
      </c>
      <c r="F221" s="17">
        <f t="shared" si="9"/>
        <v>0</v>
      </c>
    </row>
    <row r="222" spans="1:6" s="23" customFormat="1" x14ac:dyDescent="0.25">
      <c r="A222" s="33" t="s">
        <v>1</v>
      </c>
      <c r="B222" s="33" t="s">
        <v>9</v>
      </c>
      <c r="C222" s="34" t="s">
        <v>261</v>
      </c>
      <c r="D222" s="21">
        <v>7500000</v>
      </c>
      <c r="E222" s="21">
        <v>7500000</v>
      </c>
      <c r="F222" s="21">
        <f t="shared" si="9"/>
        <v>0</v>
      </c>
    </row>
    <row r="223" spans="1:6" s="23" customFormat="1" ht="30" x14ac:dyDescent="0.25">
      <c r="A223" s="33" t="s">
        <v>1</v>
      </c>
      <c r="B223" s="38" t="s">
        <v>20</v>
      </c>
      <c r="C223" s="39" t="s">
        <v>337</v>
      </c>
      <c r="D223" s="21">
        <v>1445613</v>
      </c>
      <c r="E223" s="21">
        <v>1445613</v>
      </c>
      <c r="F223" s="21">
        <f t="shared" si="9"/>
        <v>0</v>
      </c>
    </row>
    <row r="224" spans="1:6" s="23" customFormat="1" ht="30" x14ac:dyDescent="0.25">
      <c r="A224" s="38" t="s">
        <v>1</v>
      </c>
      <c r="B224" s="38" t="s">
        <v>20</v>
      </c>
      <c r="C224" s="39" t="s">
        <v>349</v>
      </c>
      <c r="D224" s="24">
        <v>2500000</v>
      </c>
      <c r="E224" s="24">
        <v>2500000</v>
      </c>
      <c r="F224" s="24">
        <f t="shared" si="9"/>
        <v>0</v>
      </c>
    </row>
    <row r="225" spans="1:6" s="23" customFormat="1" ht="30" x14ac:dyDescent="0.25">
      <c r="A225" s="38"/>
      <c r="B225" s="36" t="s">
        <v>22</v>
      </c>
      <c r="C225" s="37" t="s">
        <v>330</v>
      </c>
      <c r="D225" s="24">
        <v>126494</v>
      </c>
      <c r="E225" s="24">
        <v>126494</v>
      </c>
      <c r="F225" s="24">
        <f t="shared" si="9"/>
        <v>0</v>
      </c>
    </row>
    <row r="226" spans="1:6" s="23" customFormat="1" x14ac:dyDescent="0.25">
      <c r="A226" s="38" t="s">
        <v>1</v>
      </c>
      <c r="B226" s="36">
        <v>113</v>
      </c>
      <c r="C226" s="37" t="s">
        <v>262</v>
      </c>
      <c r="D226" s="24">
        <v>51486940</v>
      </c>
      <c r="E226" s="24">
        <v>51486940</v>
      </c>
      <c r="F226" s="24">
        <f t="shared" si="9"/>
        <v>0</v>
      </c>
    </row>
    <row r="227" spans="1:6" s="23" customFormat="1" ht="45" x14ac:dyDescent="0.25">
      <c r="A227" s="38"/>
      <c r="B227" s="36">
        <v>113</v>
      </c>
      <c r="C227" s="37" t="s">
        <v>379</v>
      </c>
      <c r="D227" s="24">
        <v>50482469</v>
      </c>
      <c r="E227" s="24">
        <v>50482469</v>
      </c>
      <c r="F227" s="24">
        <f t="shared" si="9"/>
        <v>0</v>
      </c>
    </row>
    <row r="228" spans="1:6" s="23" customFormat="1" ht="30" x14ac:dyDescent="0.25">
      <c r="A228" s="38"/>
      <c r="B228" s="36" t="s">
        <v>26</v>
      </c>
      <c r="C228" s="37" t="s">
        <v>330</v>
      </c>
      <c r="D228" s="24">
        <v>7118</v>
      </c>
      <c r="E228" s="24">
        <v>7118</v>
      </c>
      <c r="F228" s="24">
        <f t="shared" si="9"/>
        <v>0</v>
      </c>
    </row>
    <row r="229" spans="1:6" s="23" customFormat="1" ht="30" x14ac:dyDescent="0.25">
      <c r="A229" s="38"/>
      <c r="B229" s="38" t="s">
        <v>26</v>
      </c>
      <c r="C229" s="39" t="s">
        <v>331</v>
      </c>
      <c r="D229" s="24">
        <v>535201</v>
      </c>
      <c r="E229" s="24">
        <v>535201</v>
      </c>
      <c r="F229" s="24">
        <f t="shared" si="9"/>
        <v>0</v>
      </c>
    </row>
    <row r="230" spans="1:6" s="23" customFormat="1" ht="45" x14ac:dyDescent="0.25">
      <c r="A230" s="38"/>
      <c r="B230" s="36">
        <v>147</v>
      </c>
      <c r="C230" s="37" t="s">
        <v>416</v>
      </c>
      <c r="D230" s="24">
        <v>821924</v>
      </c>
      <c r="E230" s="24">
        <v>821924</v>
      </c>
      <c r="F230" s="24">
        <f t="shared" si="9"/>
        <v>0</v>
      </c>
    </row>
    <row r="231" spans="1:6" s="23" customFormat="1" ht="30" x14ac:dyDescent="0.25">
      <c r="A231" s="38"/>
      <c r="B231" s="36">
        <v>147</v>
      </c>
      <c r="C231" s="37" t="s">
        <v>346</v>
      </c>
      <c r="D231" s="24">
        <v>150000</v>
      </c>
      <c r="E231" s="24">
        <v>150000</v>
      </c>
      <c r="F231" s="24">
        <f t="shared" si="9"/>
        <v>0</v>
      </c>
    </row>
    <row r="232" spans="1:6" s="22" customFormat="1" ht="30" x14ac:dyDescent="0.25">
      <c r="A232" s="33" t="s">
        <v>1</v>
      </c>
      <c r="B232" s="38" t="s">
        <v>43</v>
      </c>
      <c r="C232" s="39" t="s">
        <v>317</v>
      </c>
      <c r="D232" s="21">
        <v>499587</v>
      </c>
      <c r="E232" s="21">
        <v>499587</v>
      </c>
      <c r="F232" s="21">
        <f t="shared" si="9"/>
        <v>0</v>
      </c>
    </row>
    <row r="233" spans="1:6" s="23" customFormat="1" ht="45" x14ac:dyDescent="0.25">
      <c r="A233" s="33" t="s">
        <v>1</v>
      </c>
      <c r="B233" s="43" t="s">
        <v>43</v>
      </c>
      <c r="C233" s="44" t="s">
        <v>263</v>
      </c>
      <c r="D233" s="21">
        <v>400000</v>
      </c>
      <c r="E233" s="21">
        <v>400000</v>
      </c>
      <c r="F233" s="21">
        <f t="shared" si="9"/>
        <v>0</v>
      </c>
    </row>
    <row r="234" spans="1:6" s="22" customFormat="1" ht="45" x14ac:dyDescent="0.25">
      <c r="A234" s="38"/>
      <c r="B234" s="36" t="s">
        <v>44</v>
      </c>
      <c r="C234" s="37" t="s">
        <v>332</v>
      </c>
      <c r="D234" s="24">
        <v>2500000</v>
      </c>
      <c r="E234" s="24">
        <v>2500000</v>
      </c>
      <c r="F234" s="24">
        <f t="shared" si="9"/>
        <v>0</v>
      </c>
    </row>
    <row r="235" spans="1:6" s="7" customFormat="1" x14ac:dyDescent="0.25">
      <c r="A235" s="28"/>
      <c r="B235" s="28"/>
      <c r="C235" s="32" t="s">
        <v>380</v>
      </c>
      <c r="D235" s="17">
        <v>252370526</v>
      </c>
      <c r="E235" s="17">
        <v>252370526</v>
      </c>
      <c r="F235" s="17">
        <f t="shared" si="9"/>
        <v>0</v>
      </c>
    </row>
    <row r="236" spans="1:6" s="22" customFormat="1" ht="30" x14ac:dyDescent="0.25">
      <c r="A236" s="33" t="s">
        <v>1</v>
      </c>
      <c r="B236" s="33" t="s">
        <v>20</v>
      </c>
      <c r="C236" s="34" t="s">
        <v>381</v>
      </c>
      <c r="D236" s="21">
        <v>110000</v>
      </c>
      <c r="E236" s="21">
        <v>110000</v>
      </c>
      <c r="F236" s="21">
        <f t="shared" si="9"/>
        <v>0</v>
      </c>
    </row>
    <row r="237" spans="1:6" s="22" customFormat="1" ht="30" x14ac:dyDescent="0.25">
      <c r="A237" s="33" t="s">
        <v>1</v>
      </c>
      <c r="B237" s="33" t="s">
        <v>22</v>
      </c>
      <c r="C237" s="34" t="s">
        <v>382</v>
      </c>
      <c r="D237" s="21">
        <v>176056</v>
      </c>
      <c r="E237" s="21">
        <v>176056</v>
      </c>
      <c r="F237" s="21">
        <f t="shared" si="9"/>
        <v>0</v>
      </c>
    </row>
    <row r="238" spans="1:6" s="22" customFormat="1" ht="30" x14ac:dyDescent="0.25">
      <c r="A238" s="33" t="s">
        <v>1</v>
      </c>
      <c r="B238" s="33" t="s">
        <v>24</v>
      </c>
      <c r="C238" s="34" t="s">
        <v>383</v>
      </c>
      <c r="D238" s="21">
        <v>5495818</v>
      </c>
      <c r="E238" s="21">
        <v>5495818</v>
      </c>
      <c r="F238" s="21">
        <f t="shared" si="9"/>
        <v>0</v>
      </c>
    </row>
    <row r="239" spans="1:6" s="22" customFormat="1" ht="30" x14ac:dyDescent="0.25">
      <c r="A239" s="33" t="s">
        <v>1</v>
      </c>
      <c r="B239" s="33" t="s">
        <v>24</v>
      </c>
      <c r="C239" s="34" t="s">
        <v>384</v>
      </c>
      <c r="D239" s="21">
        <v>32793534</v>
      </c>
      <c r="E239" s="21">
        <v>32793534</v>
      </c>
      <c r="F239" s="21">
        <f t="shared" si="9"/>
        <v>0</v>
      </c>
    </row>
    <row r="240" spans="1:6" s="22" customFormat="1" ht="30" x14ac:dyDescent="0.25">
      <c r="A240" s="33" t="s">
        <v>1</v>
      </c>
      <c r="B240" s="33" t="s">
        <v>24</v>
      </c>
      <c r="C240" s="34" t="s">
        <v>385</v>
      </c>
      <c r="D240" s="21">
        <v>32587365</v>
      </c>
      <c r="E240" s="21">
        <v>32587365</v>
      </c>
      <c r="F240" s="21">
        <f t="shared" si="9"/>
        <v>0</v>
      </c>
    </row>
    <row r="241" spans="1:6" s="22" customFormat="1" ht="18.600000000000001" customHeight="1" x14ac:dyDescent="0.25">
      <c r="A241" s="33" t="s">
        <v>1</v>
      </c>
      <c r="B241" s="33" t="s">
        <v>24</v>
      </c>
      <c r="C241" s="34" t="s">
        <v>386</v>
      </c>
      <c r="D241" s="21">
        <v>7705580</v>
      </c>
      <c r="E241" s="21">
        <v>7705580</v>
      </c>
      <c r="F241" s="21">
        <f t="shared" si="9"/>
        <v>0</v>
      </c>
    </row>
    <row r="242" spans="1:6" s="22" customFormat="1" ht="30" x14ac:dyDescent="0.25">
      <c r="A242" s="33" t="s">
        <v>1</v>
      </c>
      <c r="B242" s="33" t="s">
        <v>26</v>
      </c>
      <c r="C242" s="34" t="s">
        <v>387</v>
      </c>
      <c r="D242" s="21">
        <v>8579983</v>
      </c>
      <c r="E242" s="21">
        <v>8579983</v>
      </c>
      <c r="F242" s="21">
        <f t="shared" si="9"/>
        <v>0</v>
      </c>
    </row>
    <row r="243" spans="1:6" s="22" customFormat="1" ht="30" x14ac:dyDescent="0.25">
      <c r="A243" s="33" t="s">
        <v>1</v>
      </c>
      <c r="B243" s="33" t="s">
        <v>28</v>
      </c>
      <c r="C243" s="34" t="s">
        <v>389</v>
      </c>
      <c r="D243" s="21">
        <v>1160846</v>
      </c>
      <c r="E243" s="21">
        <v>1160846</v>
      </c>
      <c r="F243" s="21">
        <f t="shared" si="9"/>
        <v>0</v>
      </c>
    </row>
    <row r="244" spans="1:6" s="22" customFormat="1" x14ac:dyDescent="0.25">
      <c r="A244" s="33" t="s">
        <v>1</v>
      </c>
      <c r="B244" s="33" t="s">
        <v>93</v>
      </c>
      <c r="C244" s="34" t="s">
        <v>388</v>
      </c>
      <c r="D244" s="21">
        <v>50112730</v>
      </c>
      <c r="E244" s="21">
        <v>50112730</v>
      </c>
      <c r="F244" s="21">
        <f t="shared" si="9"/>
        <v>0</v>
      </c>
    </row>
    <row r="245" spans="1:6" s="22" customFormat="1" ht="30" x14ac:dyDescent="0.25">
      <c r="A245" s="33" t="s">
        <v>1</v>
      </c>
      <c r="B245" s="33" t="s">
        <v>32</v>
      </c>
      <c r="C245" s="34" t="s">
        <v>390</v>
      </c>
      <c r="D245" s="21">
        <v>3120458</v>
      </c>
      <c r="E245" s="21">
        <v>3120458</v>
      </c>
      <c r="F245" s="21">
        <f t="shared" si="9"/>
        <v>0</v>
      </c>
    </row>
    <row r="246" spans="1:6" s="23" customFormat="1" ht="30" x14ac:dyDescent="0.25">
      <c r="A246" s="33" t="s">
        <v>1</v>
      </c>
      <c r="B246" s="33" t="s">
        <v>32</v>
      </c>
      <c r="C246" s="34" t="s">
        <v>391</v>
      </c>
      <c r="D246" s="21">
        <v>19533733</v>
      </c>
      <c r="E246" s="21">
        <v>19533733</v>
      </c>
      <c r="F246" s="21">
        <f t="shared" si="9"/>
        <v>0</v>
      </c>
    </row>
    <row r="247" spans="1:6" s="22" customFormat="1" ht="30" x14ac:dyDescent="0.25">
      <c r="A247" s="33" t="s">
        <v>1</v>
      </c>
      <c r="B247" s="33" t="s">
        <v>32</v>
      </c>
      <c r="C247" s="34" t="s">
        <v>392</v>
      </c>
      <c r="D247" s="21">
        <v>194592</v>
      </c>
      <c r="E247" s="21">
        <v>194592</v>
      </c>
      <c r="F247" s="21">
        <f t="shared" si="9"/>
        <v>0</v>
      </c>
    </row>
    <row r="248" spans="1:6" s="22" customFormat="1" x14ac:dyDescent="0.25">
      <c r="A248" s="33" t="s">
        <v>1</v>
      </c>
      <c r="B248" s="33" t="s">
        <v>264</v>
      </c>
      <c r="C248" s="34" t="s">
        <v>393</v>
      </c>
      <c r="D248" s="21">
        <v>2900000</v>
      </c>
      <c r="E248" s="21">
        <v>2900000</v>
      </c>
      <c r="F248" s="21">
        <f t="shared" si="9"/>
        <v>0</v>
      </c>
    </row>
    <row r="249" spans="1:6" s="22" customFormat="1" ht="33" customHeight="1" x14ac:dyDescent="0.25">
      <c r="A249" s="33" t="s">
        <v>1</v>
      </c>
      <c r="B249" s="33" t="s">
        <v>129</v>
      </c>
      <c r="C249" s="34" t="s">
        <v>394</v>
      </c>
      <c r="D249" s="21">
        <v>8493952</v>
      </c>
      <c r="E249" s="21">
        <v>8493952</v>
      </c>
      <c r="F249" s="21">
        <f t="shared" si="9"/>
        <v>0</v>
      </c>
    </row>
    <row r="250" spans="1:6" s="23" customFormat="1" x14ac:dyDescent="0.25">
      <c r="A250" s="33" t="s">
        <v>1</v>
      </c>
      <c r="B250" s="33" t="s">
        <v>129</v>
      </c>
      <c r="C250" s="34" t="s">
        <v>395</v>
      </c>
      <c r="D250" s="21">
        <v>47995828</v>
      </c>
      <c r="E250" s="21">
        <v>47995828</v>
      </c>
      <c r="F250" s="21">
        <f t="shared" si="9"/>
        <v>0</v>
      </c>
    </row>
    <row r="251" spans="1:6" s="23" customFormat="1" x14ac:dyDescent="0.25">
      <c r="A251" s="33" t="s">
        <v>1</v>
      </c>
      <c r="B251" s="33" t="s">
        <v>96</v>
      </c>
      <c r="C251" s="34" t="s">
        <v>396</v>
      </c>
      <c r="D251" s="21">
        <v>1700000</v>
      </c>
      <c r="E251" s="21">
        <v>1700000</v>
      </c>
      <c r="F251" s="21">
        <f t="shared" si="9"/>
        <v>0</v>
      </c>
    </row>
    <row r="252" spans="1:6" s="23" customFormat="1" x14ac:dyDescent="0.25">
      <c r="A252" s="33" t="s">
        <v>1</v>
      </c>
      <c r="B252" s="33" t="s">
        <v>98</v>
      </c>
      <c r="C252" s="34" t="s">
        <v>397</v>
      </c>
      <c r="D252" s="21">
        <v>8198517</v>
      </c>
      <c r="E252" s="21">
        <v>8198517</v>
      </c>
      <c r="F252" s="21">
        <f t="shared" si="9"/>
        <v>0</v>
      </c>
    </row>
    <row r="253" spans="1:6" s="23" customFormat="1" x14ac:dyDescent="0.25">
      <c r="A253" s="33" t="s">
        <v>1</v>
      </c>
      <c r="B253" s="33" t="s">
        <v>34</v>
      </c>
      <c r="C253" s="34" t="s">
        <v>398</v>
      </c>
      <c r="D253" s="21">
        <v>21313</v>
      </c>
      <c r="E253" s="21">
        <v>21313</v>
      </c>
      <c r="F253" s="21">
        <f t="shared" si="9"/>
        <v>0</v>
      </c>
    </row>
    <row r="254" spans="1:6" s="23" customFormat="1" ht="30" x14ac:dyDescent="0.25">
      <c r="A254" s="33" t="s">
        <v>1</v>
      </c>
      <c r="B254" s="33" t="s">
        <v>36</v>
      </c>
      <c r="C254" s="34" t="s">
        <v>399</v>
      </c>
      <c r="D254" s="21">
        <v>509482</v>
      </c>
      <c r="E254" s="21">
        <v>509482</v>
      </c>
      <c r="F254" s="21">
        <f t="shared" si="9"/>
        <v>0</v>
      </c>
    </row>
    <row r="255" spans="1:6" s="23" customFormat="1" ht="30" x14ac:dyDescent="0.25">
      <c r="A255" s="33" t="s">
        <v>1</v>
      </c>
      <c r="B255" s="33" t="s">
        <v>36</v>
      </c>
      <c r="C255" s="34" t="s">
        <v>400</v>
      </c>
      <c r="D255" s="21">
        <v>1032200</v>
      </c>
      <c r="E255" s="21">
        <v>1032200</v>
      </c>
      <c r="F255" s="21">
        <f t="shared" si="9"/>
        <v>0</v>
      </c>
    </row>
    <row r="256" spans="1:6" s="23" customFormat="1" x14ac:dyDescent="0.25">
      <c r="A256" s="33" t="s">
        <v>1</v>
      </c>
      <c r="B256" s="33" t="s">
        <v>36</v>
      </c>
      <c r="C256" s="34" t="s">
        <v>401</v>
      </c>
      <c r="D256" s="21">
        <v>1600000</v>
      </c>
      <c r="E256" s="21">
        <v>1600000</v>
      </c>
      <c r="F256" s="21">
        <f t="shared" si="9"/>
        <v>0</v>
      </c>
    </row>
    <row r="257" spans="1:6" s="23" customFormat="1" x14ac:dyDescent="0.25">
      <c r="A257" s="33" t="s">
        <v>1</v>
      </c>
      <c r="B257" s="33" t="s">
        <v>36</v>
      </c>
      <c r="C257" s="34" t="s">
        <v>402</v>
      </c>
      <c r="D257" s="21">
        <v>14938000</v>
      </c>
      <c r="E257" s="21">
        <v>14938000</v>
      </c>
      <c r="F257" s="21">
        <f t="shared" si="9"/>
        <v>0</v>
      </c>
    </row>
    <row r="258" spans="1:6" s="23" customFormat="1" ht="30" x14ac:dyDescent="0.25">
      <c r="A258" s="33" t="s">
        <v>1</v>
      </c>
      <c r="B258" s="33" t="s">
        <v>38</v>
      </c>
      <c r="C258" s="34" t="s">
        <v>318</v>
      </c>
      <c r="D258" s="21">
        <v>800000</v>
      </c>
      <c r="E258" s="21">
        <v>800000</v>
      </c>
      <c r="F258" s="21">
        <f t="shared" si="9"/>
        <v>0</v>
      </c>
    </row>
    <row r="259" spans="1:6" s="23" customFormat="1" ht="30" x14ac:dyDescent="0.25">
      <c r="A259" s="33"/>
      <c r="B259" s="33" t="s">
        <v>40</v>
      </c>
      <c r="C259" s="34" t="s">
        <v>403</v>
      </c>
      <c r="D259" s="21">
        <v>300000</v>
      </c>
      <c r="E259" s="21">
        <v>300000</v>
      </c>
      <c r="F259" s="21">
        <f t="shared" si="9"/>
        <v>0</v>
      </c>
    </row>
    <row r="260" spans="1:6" s="23" customFormat="1" x14ac:dyDescent="0.25">
      <c r="A260" s="33"/>
      <c r="B260" s="41" t="s">
        <v>44</v>
      </c>
      <c r="C260" s="40" t="s">
        <v>404</v>
      </c>
      <c r="D260" s="21">
        <v>1564302</v>
      </c>
      <c r="E260" s="21">
        <v>1564302</v>
      </c>
      <c r="F260" s="21">
        <f t="shared" si="9"/>
        <v>0</v>
      </c>
    </row>
    <row r="261" spans="1:6" s="23" customFormat="1" x14ac:dyDescent="0.25">
      <c r="A261" s="33" t="s">
        <v>1</v>
      </c>
      <c r="B261" s="41" t="s">
        <v>44</v>
      </c>
      <c r="C261" s="40" t="s">
        <v>405</v>
      </c>
      <c r="D261" s="21">
        <v>746237</v>
      </c>
      <c r="E261" s="21">
        <v>746237</v>
      </c>
      <c r="F261" s="21">
        <f t="shared" si="9"/>
        <v>0</v>
      </c>
    </row>
    <row r="262" spans="1:6" s="6" customFormat="1" x14ac:dyDescent="0.25">
      <c r="A262" s="28" t="s">
        <v>265</v>
      </c>
      <c r="B262" s="28" t="s">
        <v>1</v>
      </c>
      <c r="C262" s="32" t="s">
        <v>266</v>
      </c>
      <c r="D262" s="17">
        <v>109527052</v>
      </c>
      <c r="E262" s="17">
        <v>109527052</v>
      </c>
      <c r="F262" s="17">
        <f t="shared" si="9"/>
        <v>0</v>
      </c>
    </row>
    <row r="263" spans="1:6" s="23" customFormat="1" ht="30" x14ac:dyDescent="0.25">
      <c r="A263" s="33" t="s">
        <v>1</v>
      </c>
      <c r="B263" s="33" t="s">
        <v>20</v>
      </c>
      <c r="C263" s="34" t="s">
        <v>417</v>
      </c>
      <c r="D263" s="21">
        <v>718000</v>
      </c>
      <c r="E263" s="21">
        <v>718000</v>
      </c>
      <c r="F263" s="21">
        <f t="shared" si="9"/>
        <v>0</v>
      </c>
    </row>
    <row r="264" spans="1:6" s="23" customFormat="1" x14ac:dyDescent="0.25">
      <c r="A264" s="38" t="s">
        <v>1</v>
      </c>
      <c r="B264" s="38" t="s">
        <v>22</v>
      </c>
      <c r="C264" s="39" t="s">
        <v>418</v>
      </c>
      <c r="D264" s="24">
        <v>11444100</v>
      </c>
      <c r="E264" s="24">
        <v>11444100</v>
      </c>
      <c r="F264" s="24">
        <f t="shared" si="9"/>
        <v>0</v>
      </c>
    </row>
    <row r="265" spans="1:6" s="47" customFormat="1" ht="30" x14ac:dyDescent="0.25">
      <c r="A265" s="38" t="s">
        <v>1</v>
      </c>
      <c r="B265" s="43" t="s">
        <v>22</v>
      </c>
      <c r="C265" s="44" t="s">
        <v>339</v>
      </c>
      <c r="D265" s="24">
        <v>468000</v>
      </c>
      <c r="E265" s="24">
        <v>468000</v>
      </c>
      <c r="F265" s="24">
        <f t="shared" si="9"/>
        <v>0</v>
      </c>
    </row>
    <row r="266" spans="1:6" s="23" customFormat="1" x14ac:dyDescent="0.25">
      <c r="A266" s="38" t="s">
        <v>1</v>
      </c>
      <c r="B266" s="38" t="s">
        <v>24</v>
      </c>
      <c r="C266" s="39" t="s">
        <v>350</v>
      </c>
      <c r="D266" s="24">
        <v>7889352</v>
      </c>
      <c r="E266" s="24">
        <v>7889352</v>
      </c>
      <c r="F266" s="24">
        <f t="shared" si="9"/>
        <v>0</v>
      </c>
    </row>
    <row r="267" spans="1:6" s="23" customFormat="1" x14ac:dyDescent="0.25">
      <c r="A267" s="38" t="s">
        <v>1</v>
      </c>
      <c r="B267" s="38" t="s">
        <v>24</v>
      </c>
      <c r="C267" s="39" t="s">
        <v>351</v>
      </c>
      <c r="D267" s="24">
        <v>6628889</v>
      </c>
      <c r="E267" s="24">
        <v>6628889</v>
      </c>
      <c r="F267" s="24">
        <f t="shared" si="9"/>
        <v>0</v>
      </c>
    </row>
    <row r="268" spans="1:6" s="23" customFormat="1" x14ac:dyDescent="0.25">
      <c r="A268" s="38" t="s">
        <v>1</v>
      </c>
      <c r="B268" s="38" t="s">
        <v>24</v>
      </c>
      <c r="C268" s="39" t="s">
        <v>352</v>
      </c>
      <c r="D268" s="24">
        <v>39371048</v>
      </c>
      <c r="E268" s="24">
        <v>39371048</v>
      </c>
      <c r="F268" s="24">
        <f t="shared" si="9"/>
        <v>0</v>
      </c>
    </row>
    <row r="269" spans="1:6" s="23" customFormat="1" ht="30" x14ac:dyDescent="0.25">
      <c r="A269" s="38"/>
      <c r="B269" s="36" t="s">
        <v>24</v>
      </c>
      <c r="C269" s="37" t="s">
        <v>338</v>
      </c>
      <c r="D269" s="24">
        <v>2306844</v>
      </c>
      <c r="E269" s="24">
        <v>2306844</v>
      </c>
      <c r="F269" s="24">
        <f t="shared" si="9"/>
        <v>0</v>
      </c>
    </row>
    <row r="270" spans="1:6" s="23" customFormat="1" ht="30" x14ac:dyDescent="0.25">
      <c r="A270" s="38" t="s">
        <v>1</v>
      </c>
      <c r="B270" s="43" t="s">
        <v>24</v>
      </c>
      <c r="C270" s="44" t="s">
        <v>340</v>
      </c>
      <c r="D270" s="24">
        <v>4183087</v>
      </c>
      <c r="E270" s="24">
        <v>4183087</v>
      </c>
      <c r="F270" s="24">
        <f t="shared" si="9"/>
        <v>0</v>
      </c>
    </row>
    <row r="271" spans="1:6" s="23" customFormat="1" x14ac:dyDescent="0.25">
      <c r="A271" s="38" t="s">
        <v>1</v>
      </c>
      <c r="B271" s="38" t="s">
        <v>24</v>
      </c>
      <c r="C271" s="39" t="s">
        <v>267</v>
      </c>
      <c r="D271" s="24">
        <v>4165065</v>
      </c>
      <c r="E271" s="24">
        <v>4165065</v>
      </c>
      <c r="F271" s="24">
        <f t="shared" si="9"/>
        <v>0</v>
      </c>
    </row>
    <row r="272" spans="1:6" s="23" customFormat="1" x14ac:dyDescent="0.25">
      <c r="A272" s="33" t="s">
        <v>1</v>
      </c>
      <c r="B272" s="33" t="s">
        <v>26</v>
      </c>
      <c r="C272" s="34" t="s">
        <v>353</v>
      </c>
      <c r="D272" s="21">
        <v>545500</v>
      </c>
      <c r="E272" s="21">
        <v>545500</v>
      </c>
      <c r="F272" s="21">
        <f t="shared" si="9"/>
        <v>0</v>
      </c>
    </row>
    <row r="273" spans="1:6" s="23" customFormat="1" ht="30" x14ac:dyDescent="0.25">
      <c r="A273" s="38"/>
      <c r="B273" s="36" t="s">
        <v>93</v>
      </c>
      <c r="C273" s="37" t="s">
        <v>406</v>
      </c>
      <c r="D273" s="24">
        <v>8580000</v>
      </c>
      <c r="E273" s="24">
        <v>8580000</v>
      </c>
      <c r="F273" s="24">
        <f t="shared" si="9"/>
        <v>0</v>
      </c>
    </row>
    <row r="274" spans="1:6" s="23" customFormat="1" ht="30" x14ac:dyDescent="0.25">
      <c r="A274" s="38"/>
      <c r="B274" s="36" t="s">
        <v>32</v>
      </c>
      <c r="C274" s="37" t="s">
        <v>354</v>
      </c>
      <c r="D274" s="24">
        <v>3725947</v>
      </c>
      <c r="E274" s="24">
        <v>3725947</v>
      </c>
      <c r="F274" s="24">
        <f t="shared" si="9"/>
        <v>0</v>
      </c>
    </row>
    <row r="275" spans="1:6" s="47" customFormat="1" ht="30" x14ac:dyDescent="0.25">
      <c r="A275" s="38" t="s">
        <v>1</v>
      </c>
      <c r="B275" s="38" t="s">
        <v>129</v>
      </c>
      <c r="C275" s="39" t="s">
        <v>319</v>
      </c>
      <c r="D275" s="24">
        <v>912435</v>
      </c>
      <c r="E275" s="24">
        <v>912435</v>
      </c>
      <c r="F275" s="24">
        <f t="shared" si="9"/>
        <v>0</v>
      </c>
    </row>
    <row r="276" spans="1:6" s="23" customFormat="1" ht="30" x14ac:dyDescent="0.25">
      <c r="A276" s="33" t="s">
        <v>1</v>
      </c>
      <c r="B276" s="33" t="s">
        <v>239</v>
      </c>
      <c r="C276" s="34" t="s">
        <v>320</v>
      </c>
      <c r="D276" s="21">
        <v>2088785</v>
      </c>
      <c r="E276" s="21">
        <v>2088785</v>
      </c>
      <c r="F276" s="21">
        <f t="shared" si="9"/>
        <v>0</v>
      </c>
    </row>
    <row r="277" spans="1:6" s="23" customFormat="1" x14ac:dyDescent="0.25">
      <c r="A277" s="33" t="s">
        <v>1</v>
      </c>
      <c r="B277" s="38" t="s">
        <v>355</v>
      </c>
      <c r="C277" s="34" t="s">
        <v>419</v>
      </c>
      <c r="D277" s="21">
        <v>16500000</v>
      </c>
      <c r="E277" s="21">
        <v>16500000</v>
      </c>
      <c r="F277" s="21">
        <f t="shared" si="9"/>
        <v>0</v>
      </c>
    </row>
    <row r="278" spans="1:6" s="8" customFormat="1" x14ac:dyDescent="0.25">
      <c r="A278" s="28" t="s">
        <v>268</v>
      </c>
      <c r="B278" s="28" t="s">
        <v>1</v>
      </c>
      <c r="C278" s="32" t="s">
        <v>269</v>
      </c>
      <c r="D278" s="17">
        <v>6000000</v>
      </c>
      <c r="E278" s="17">
        <v>6000000</v>
      </c>
      <c r="F278" s="17">
        <f t="shared" si="9"/>
        <v>0</v>
      </c>
    </row>
    <row r="279" spans="1:6" s="47" customFormat="1" x14ac:dyDescent="0.25">
      <c r="A279" s="33" t="s">
        <v>1</v>
      </c>
      <c r="B279" s="33" t="s">
        <v>270</v>
      </c>
      <c r="C279" s="34" t="s">
        <v>269</v>
      </c>
      <c r="D279" s="21">
        <v>6000000</v>
      </c>
      <c r="E279" s="21">
        <v>6000000</v>
      </c>
      <c r="F279" s="21">
        <f t="shared" ref="F279:F304" si="10">E279-D279</f>
        <v>0</v>
      </c>
    </row>
    <row r="280" spans="1:6" s="7" customFormat="1" ht="28.5" x14ac:dyDescent="0.25">
      <c r="A280" s="28" t="s">
        <v>271</v>
      </c>
      <c r="B280" s="28" t="s">
        <v>1</v>
      </c>
      <c r="C280" s="35" t="s">
        <v>407</v>
      </c>
      <c r="D280" s="17">
        <v>8624994</v>
      </c>
      <c r="E280" s="17">
        <v>8624994</v>
      </c>
      <c r="F280" s="17">
        <f t="shared" si="10"/>
        <v>0</v>
      </c>
    </row>
    <row r="281" spans="1:6" s="22" customFormat="1" ht="30" x14ac:dyDescent="0.25">
      <c r="A281" s="33" t="s">
        <v>1</v>
      </c>
      <c r="B281" s="33" t="s">
        <v>43</v>
      </c>
      <c r="C281" s="18" t="s">
        <v>407</v>
      </c>
      <c r="D281" s="21">
        <v>8624994</v>
      </c>
      <c r="E281" s="21">
        <v>8624994</v>
      </c>
      <c r="F281" s="21">
        <f t="shared" si="10"/>
        <v>0</v>
      </c>
    </row>
    <row r="282" spans="1:6" s="5" customFormat="1" ht="28.5" x14ac:dyDescent="0.25">
      <c r="A282" s="30" t="s">
        <v>272</v>
      </c>
      <c r="B282" s="30" t="s">
        <v>1</v>
      </c>
      <c r="C282" s="31" t="s">
        <v>273</v>
      </c>
      <c r="D282" s="16">
        <v>70302512</v>
      </c>
      <c r="E282" s="16">
        <v>70302512</v>
      </c>
      <c r="F282" s="16">
        <f t="shared" si="10"/>
        <v>0</v>
      </c>
    </row>
    <row r="283" spans="1:6" s="7" customFormat="1" ht="28.5" x14ac:dyDescent="0.25">
      <c r="A283" s="28" t="s">
        <v>274</v>
      </c>
      <c r="B283" s="28" t="s">
        <v>1</v>
      </c>
      <c r="C283" s="32" t="s">
        <v>275</v>
      </c>
      <c r="D283" s="17">
        <v>70302512</v>
      </c>
      <c r="E283" s="17">
        <v>70302512</v>
      </c>
      <c r="F283" s="17">
        <f t="shared" si="10"/>
        <v>0</v>
      </c>
    </row>
    <row r="284" spans="1:6" s="22" customFormat="1" x14ac:dyDescent="0.25">
      <c r="A284" s="33" t="s">
        <v>1</v>
      </c>
      <c r="B284" s="33" t="s">
        <v>43</v>
      </c>
      <c r="C284" s="34" t="s">
        <v>275</v>
      </c>
      <c r="D284" s="21">
        <v>70302512</v>
      </c>
      <c r="E284" s="21">
        <v>70302512</v>
      </c>
      <c r="F284" s="21">
        <f t="shared" si="10"/>
        <v>0</v>
      </c>
    </row>
    <row r="285" spans="1:6" s="7" customFormat="1" x14ac:dyDescent="0.25">
      <c r="A285" s="30" t="s">
        <v>276</v>
      </c>
      <c r="B285" s="30" t="s">
        <v>1</v>
      </c>
      <c r="C285" s="31" t="s">
        <v>277</v>
      </c>
      <c r="D285" s="16">
        <v>612342716</v>
      </c>
      <c r="E285" s="16">
        <v>612342716</v>
      </c>
      <c r="F285" s="16">
        <f t="shared" si="10"/>
        <v>0</v>
      </c>
    </row>
    <row r="286" spans="1:6" s="7" customFormat="1" x14ac:dyDescent="0.25">
      <c r="A286" s="28" t="s">
        <v>278</v>
      </c>
      <c r="B286" s="28" t="s">
        <v>1</v>
      </c>
      <c r="C286" s="35" t="s">
        <v>279</v>
      </c>
      <c r="D286" s="17">
        <v>226213480</v>
      </c>
      <c r="E286" s="17">
        <v>226213480</v>
      </c>
      <c r="F286" s="17">
        <f t="shared" si="10"/>
        <v>0</v>
      </c>
    </row>
    <row r="287" spans="1:6" s="22" customFormat="1" ht="30" x14ac:dyDescent="0.25">
      <c r="A287" s="38"/>
      <c r="B287" s="36" t="s">
        <v>280</v>
      </c>
      <c r="C287" s="37" t="s">
        <v>341</v>
      </c>
      <c r="D287" s="24">
        <v>4488504</v>
      </c>
      <c r="E287" s="24">
        <v>4488504</v>
      </c>
      <c r="F287" s="24">
        <f t="shared" si="10"/>
        <v>0</v>
      </c>
    </row>
    <row r="288" spans="1:6" s="22" customFormat="1" x14ac:dyDescent="0.25">
      <c r="A288" s="38" t="s">
        <v>1</v>
      </c>
      <c r="B288" s="36" t="s">
        <v>280</v>
      </c>
      <c r="C288" s="37" t="s">
        <v>281</v>
      </c>
      <c r="D288" s="24">
        <v>1503225</v>
      </c>
      <c r="E288" s="24">
        <v>1503225</v>
      </c>
      <c r="F288" s="24">
        <f t="shared" si="10"/>
        <v>0</v>
      </c>
    </row>
    <row r="289" spans="1:6" s="22" customFormat="1" x14ac:dyDescent="0.25">
      <c r="A289" s="38" t="s">
        <v>1</v>
      </c>
      <c r="B289" s="36" t="s">
        <v>280</v>
      </c>
      <c r="C289" s="37" t="s">
        <v>282</v>
      </c>
      <c r="D289" s="24">
        <v>220221751</v>
      </c>
      <c r="E289" s="24">
        <v>220221751</v>
      </c>
      <c r="F289" s="24">
        <f t="shared" si="10"/>
        <v>0</v>
      </c>
    </row>
    <row r="290" spans="1:6" s="5" customFormat="1" ht="28.5" x14ac:dyDescent="0.25">
      <c r="A290" s="28" t="s">
        <v>283</v>
      </c>
      <c r="B290" s="28" t="s">
        <v>1</v>
      </c>
      <c r="C290" s="32" t="s">
        <v>284</v>
      </c>
      <c r="D290" s="17">
        <v>8548152</v>
      </c>
      <c r="E290" s="17">
        <v>8548152</v>
      </c>
      <c r="F290" s="17">
        <f t="shared" si="10"/>
        <v>0</v>
      </c>
    </row>
    <row r="291" spans="1:6" s="23" customFormat="1" x14ac:dyDescent="0.25">
      <c r="A291" s="33" t="s">
        <v>1</v>
      </c>
      <c r="B291" s="33" t="s">
        <v>285</v>
      </c>
      <c r="C291" s="34" t="s">
        <v>284</v>
      </c>
      <c r="D291" s="21">
        <v>8548152</v>
      </c>
      <c r="E291" s="21">
        <v>8548152</v>
      </c>
      <c r="F291" s="21">
        <f t="shared" si="10"/>
        <v>0</v>
      </c>
    </row>
    <row r="292" spans="1:6" s="7" customFormat="1" ht="28.5" x14ac:dyDescent="0.25">
      <c r="A292" s="28" t="s">
        <v>286</v>
      </c>
      <c r="B292" s="28" t="s">
        <v>1</v>
      </c>
      <c r="C292" s="32" t="s">
        <v>408</v>
      </c>
      <c r="D292" s="17">
        <v>48252116</v>
      </c>
      <c r="E292" s="17">
        <v>48252116</v>
      </c>
      <c r="F292" s="17">
        <f t="shared" si="10"/>
        <v>0</v>
      </c>
    </row>
    <row r="293" spans="1:6" s="22" customFormat="1" ht="30" x14ac:dyDescent="0.25">
      <c r="A293" s="33" t="s">
        <v>1</v>
      </c>
      <c r="B293" s="33" t="s">
        <v>32</v>
      </c>
      <c r="C293" s="34" t="s">
        <v>409</v>
      </c>
      <c r="D293" s="21">
        <v>48252116</v>
      </c>
      <c r="E293" s="21">
        <v>48252116</v>
      </c>
      <c r="F293" s="21">
        <f t="shared" si="10"/>
        <v>0</v>
      </c>
    </row>
    <row r="294" spans="1:6" s="5" customFormat="1" x14ac:dyDescent="0.25">
      <c r="A294" s="28" t="s">
        <v>287</v>
      </c>
      <c r="B294" s="28" t="s">
        <v>1</v>
      </c>
      <c r="C294" s="32" t="s">
        <v>288</v>
      </c>
      <c r="D294" s="17">
        <v>206980240</v>
      </c>
      <c r="E294" s="17">
        <v>206980240</v>
      </c>
      <c r="F294" s="17">
        <f t="shared" si="10"/>
        <v>0</v>
      </c>
    </row>
    <row r="295" spans="1:6" s="22" customFormat="1" x14ac:dyDescent="0.25">
      <c r="A295" s="33" t="s">
        <v>1</v>
      </c>
      <c r="B295" s="33" t="s">
        <v>289</v>
      </c>
      <c r="C295" s="34" t="s">
        <v>288</v>
      </c>
      <c r="D295" s="21">
        <v>206980240</v>
      </c>
      <c r="E295" s="21">
        <v>206980240</v>
      </c>
      <c r="F295" s="21">
        <f t="shared" si="10"/>
        <v>0</v>
      </c>
    </row>
    <row r="296" spans="1:6" s="5" customFormat="1" x14ac:dyDescent="0.25">
      <c r="A296" s="28" t="s">
        <v>290</v>
      </c>
      <c r="B296" s="28" t="s">
        <v>1</v>
      </c>
      <c r="C296" s="32" t="s">
        <v>291</v>
      </c>
      <c r="D296" s="17">
        <v>20701609</v>
      </c>
      <c r="E296" s="17">
        <v>20701609</v>
      </c>
      <c r="F296" s="17">
        <f t="shared" si="10"/>
        <v>0</v>
      </c>
    </row>
    <row r="297" spans="1:6" s="22" customFormat="1" x14ac:dyDescent="0.25">
      <c r="A297" s="33" t="s">
        <v>1</v>
      </c>
      <c r="B297" s="33" t="s">
        <v>239</v>
      </c>
      <c r="C297" s="34" t="s">
        <v>291</v>
      </c>
      <c r="D297" s="21">
        <v>20701609</v>
      </c>
      <c r="E297" s="21">
        <v>20701609</v>
      </c>
      <c r="F297" s="21">
        <f t="shared" si="10"/>
        <v>0</v>
      </c>
    </row>
    <row r="298" spans="1:6" s="5" customFormat="1" x14ac:dyDescent="0.25">
      <c r="A298" s="28" t="s">
        <v>292</v>
      </c>
      <c r="B298" s="28" t="s">
        <v>1</v>
      </c>
      <c r="C298" s="32" t="s">
        <v>293</v>
      </c>
      <c r="D298" s="17">
        <v>9893699</v>
      </c>
      <c r="E298" s="17">
        <v>9893699</v>
      </c>
      <c r="F298" s="17">
        <f t="shared" si="10"/>
        <v>0</v>
      </c>
    </row>
    <row r="299" spans="1:6" s="22" customFormat="1" x14ac:dyDescent="0.25">
      <c r="A299" s="33" t="s">
        <v>1</v>
      </c>
      <c r="B299" s="33" t="s">
        <v>239</v>
      </c>
      <c r="C299" s="34" t="s">
        <v>293</v>
      </c>
      <c r="D299" s="21">
        <v>9893699</v>
      </c>
      <c r="E299" s="21">
        <v>9893699</v>
      </c>
      <c r="F299" s="21">
        <f t="shared" si="10"/>
        <v>0</v>
      </c>
    </row>
    <row r="300" spans="1:6" s="6" customFormat="1" x14ac:dyDescent="0.25">
      <c r="A300" s="28" t="s">
        <v>294</v>
      </c>
      <c r="B300" s="28" t="s">
        <v>1</v>
      </c>
      <c r="C300" s="35" t="s">
        <v>295</v>
      </c>
      <c r="D300" s="17">
        <v>20500000</v>
      </c>
      <c r="E300" s="17">
        <v>20500000</v>
      </c>
      <c r="F300" s="17">
        <f t="shared" si="10"/>
        <v>0</v>
      </c>
    </row>
    <row r="301" spans="1:6" s="23" customFormat="1" x14ac:dyDescent="0.25">
      <c r="A301" s="33" t="s">
        <v>1</v>
      </c>
      <c r="B301" s="33" t="s">
        <v>32</v>
      </c>
      <c r="C301" s="18" t="s">
        <v>295</v>
      </c>
      <c r="D301" s="21">
        <v>20500000</v>
      </c>
      <c r="E301" s="21">
        <v>20500000</v>
      </c>
      <c r="F301" s="21">
        <f t="shared" si="10"/>
        <v>0</v>
      </c>
    </row>
    <row r="302" spans="1:6" s="6" customFormat="1" ht="28.5" x14ac:dyDescent="0.25">
      <c r="A302" s="28" t="s">
        <v>296</v>
      </c>
      <c r="B302" s="28" t="s">
        <v>1</v>
      </c>
      <c r="C302" s="35" t="s">
        <v>297</v>
      </c>
      <c r="D302" s="17">
        <v>71253420</v>
      </c>
      <c r="E302" s="17">
        <v>71253420</v>
      </c>
      <c r="F302" s="17">
        <f t="shared" si="10"/>
        <v>0</v>
      </c>
    </row>
    <row r="303" spans="1:6" s="23" customFormat="1" x14ac:dyDescent="0.25">
      <c r="A303" s="33" t="s">
        <v>1</v>
      </c>
      <c r="B303" s="33" t="s">
        <v>32</v>
      </c>
      <c r="C303" s="18" t="s">
        <v>297</v>
      </c>
      <c r="D303" s="21">
        <v>71253420</v>
      </c>
      <c r="E303" s="21">
        <v>71253420</v>
      </c>
      <c r="F303" s="21">
        <f t="shared" si="10"/>
        <v>0</v>
      </c>
    </row>
    <row r="304" spans="1:6" s="6" customFormat="1" x14ac:dyDescent="0.25">
      <c r="A304" s="30" t="s">
        <v>1</v>
      </c>
      <c r="B304" s="30" t="s">
        <v>1</v>
      </c>
      <c r="C304" s="31" t="s">
        <v>298</v>
      </c>
      <c r="D304" s="16">
        <f t="shared" ref="D304" si="11">D11+D43+D54+D57+D62+D80+D95+D98+D101+D106+D117+D138+D152+D159+D172+D206+D212+D216+D282+D285</f>
        <v>4895721572</v>
      </c>
      <c r="E304" s="16">
        <f>E11+E43+E54+E57+E62+E80+E95+E98+E101+E106+E117+E138+E152+E159+E172+E206+E212+E216+E282+E285+E209</f>
        <v>4902517292</v>
      </c>
      <c r="F304" s="16">
        <f t="shared" si="10"/>
        <v>6795720</v>
      </c>
    </row>
    <row r="305" spans="4:4" x14ac:dyDescent="0.25">
      <c r="D305" s="19"/>
    </row>
    <row r="308" spans="4:4" x14ac:dyDescent="0.25">
      <c r="D308" s="9"/>
    </row>
  </sheetData>
  <mergeCells count="9">
    <mergeCell ref="C1:F1"/>
    <mergeCell ref="C2:F2"/>
    <mergeCell ref="C3:F3"/>
    <mergeCell ref="A8:A9"/>
    <mergeCell ref="E7:E9"/>
    <mergeCell ref="F7:F9"/>
    <mergeCell ref="B7:B9"/>
    <mergeCell ref="C7:C9"/>
    <mergeCell ref="D7:D9"/>
  </mergeCells>
  <pageMargins left="1.1811023622047245" right="0.39370078740157483" top="0.78740157480314965" bottom="0.39370078740157483" header="0" footer="0"/>
  <pageSetup paperSize="9" scale="85" firstPageNumber="18" fitToWidth="7" fitToHeight="10" orientation="portrait" useFirstPageNumber="1" r:id="rId1"/>
  <headerFooter>
    <oddHeader>&amp;C&amp;P</oddHeader>
  </headerFooter>
  <rowBreaks count="3" manualBreakCount="3">
    <brk id="67" max="5" man="1"/>
    <brk id="158" max="5" man="1"/>
    <brk id="22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 (осн)</vt:lpstr>
      <vt:lpstr>'Приложение № 2 (осн)'!Заголовки_для_печати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2023-02-07T08:23:58Z</dcterms:modified>
</cp:coreProperties>
</file>