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12 декабрь\24 декабря\Законы\Закон № 850 п. 358(Б22)(VII)\"/>
    </mc:Choice>
  </mc:AlternateContent>
  <bookViews>
    <workbookView xWindow="0" yWindow="0" windowWidth="18557" windowHeight="5651" tabRatio="868"/>
  </bookViews>
  <sheets>
    <sheet name="Приложение №2.32 (осн)" sheetId="12" r:id="rId1"/>
  </sheets>
  <definedNames>
    <definedName name="_xlnm.Print_Titles" localSheetId="0">'Приложение №2.32 (осн)'!$6:$6</definedName>
    <definedName name="_xlnm.Print_Area" localSheetId="0">'Приложение №2.32 (осн)'!$A$1:$E$254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2" l="1"/>
  <c r="E14" i="12"/>
  <c r="E19" i="12" s="1"/>
  <c r="E89" i="12" l="1"/>
  <c r="E27" i="12"/>
  <c r="E70" i="12"/>
  <c r="E47" i="12"/>
  <c r="E250" i="12" l="1"/>
  <c r="E240" i="12"/>
  <c r="E245" i="12"/>
  <c r="E241" i="12"/>
  <c r="E243" i="12"/>
  <c r="E249" i="12"/>
  <c r="E251" i="12"/>
  <c r="E244" i="12"/>
  <c r="E248" i="12"/>
  <c r="E242" i="12"/>
  <c r="E246" i="12" l="1"/>
  <c r="E252" i="12"/>
  <c r="E253" i="12" l="1"/>
  <c r="E71" i="12"/>
  <c r="E233" i="12"/>
  <c r="E234" i="12"/>
  <c r="E235" i="12"/>
  <c r="E232" i="12"/>
  <c r="E227" i="12"/>
  <c r="E226" i="12"/>
  <c r="E225" i="12"/>
  <c r="E224" i="12"/>
  <c r="E219" i="12"/>
  <c r="E214" i="12"/>
  <c r="E215" i="12"/>
  <c r="E216" i="12"/>
  <c r="E204" i="12"/>
  <c r="E203" i="12"/>
  <c r="E205" i="12"/>
  <c r="E209" i="12"/>
  <c r="E210" i="12" s="1"/>
  <c r="E228" i="12" l="1"/>
  <c r="E229" i="12" s="1"/>
  <c r="E236" i="12"/>
  <c r="E206" i="12"/>
  <c r="E217" i="12"/>
  <c r="E220" i="12"/>
  <c r="E198" i="12"/>
  <c r="E171" i="12"/>
  <c r="E172" i="12"/>
  <c r="E163" i="12"/>
  <c r="E173" i="12"/>
  <c r="E174" i="12"/>
  <c r="E175" i="12"/>
  <c r="E164" i="12"/>
  <c r="E165" i="12"/>
  <c r="E166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4" i="12"/>
  <c r="E195" i="12"/>
  <c r="E196" i="12"/>
  <c r="E167" i="12"/>
  <c r="E197" i="12"/>
  <c r="E170" i="12"/>
  <c r="E141" i="12"/>
  <c r="E142" i="12"/>
  <c r="E143" i="12"/>
  <c r="E144" i="12"/>
  <c r="E145" i="12"/>
  <c r="E146" i="12"/>
  <c r="E147" i="12"/>
  <c r="E148" i="12"/>
  <c r="E134" i="12"/>
  <c r="E135" i="12"/>
  <c r="E149" i="12"/>
  <c r="E150" i="12"/>
  <c r="E151" i="12"/>
  <c r="E152" i="12"/>
  <c r="E136" i="12"/>
  <c r="E153" i="12"/>
  <c r="E154" i="12"/>
  <c r="E155" i="12"/>
  <c r="E137" i="12"/>
  <c r="E156" i="12"/>
  <c r="E157" i="12"/>
  <c r="E158" i="12"/>
  <c r="E140" i="12"/>
  <c r="E116" i="12"/>
  <c r="E117" i="12"/>
  <c r="E118" i="12"/>
  <c r="E129" i="12"/>
  <c r="E130" i="12" s="1"/>
  <c r="E119" i="12"/>
  <c r="E120" i="12"/>
  <c r="E121" i="12"/>
  <c r="E122" i="12"/>
  <c r="E123" i="12"/>
  <c r="E124" i="12"/>
  <c r="E125" i="12"/>
  <c r="E126" i="12"/>
  <c r="E115" i="12"/>
  <c r="E110" i="12"/>
  <c r="E109" i="12"/>
  <c r="E108" i="12"/>
  <c r="E107" i="12"/>
  <c r="E100" i="12"/>
  <c r="E101" i="12"/>
  <c r="E102" i="12"/>
  <c r="E103" i="12"/>
  <c r="E104" i="12"/>
  <c r="E105" i="12"/>
  <c r="E99" i="12"/>
  <c r="E77" i="12"/>
  <c r="E78" i="12"/>
  <c r="E79" i="12"/>
  <c r="E80" i="12"/>
  <c r="E81" i="12"/>
  <c r="E82" i="12"/>
  <c r="E83" i="12"/>
  <c r="E84" i="12"/>
  <c r="E85" i="12"/>
  <c r="E86" i="12"/>
  <c r="E87" i="12"/>
  <c r="E88" i="12"/>
  <c r="E90" i="12"/>
  <c r="E91" i="12"/>
  <c r="E92" i="12"/>
  <c r="E93" i="12"/>
  <c r="E94" i="12"/>
  <c r="E76" i="12"/>
  <c r="E237" i="12" l="1"/>
  <c r="E138" i="12"/>
  <c r="E95" i="12"/>
  <c r="E96" i="12" s="1"/>
  <c r="E168" i="12"/>
  <c r="E111" i="12"/>
  <c r="E112" i="12" s="1"/>
  <c r="E159" i="12"/>
  <c r="E160" i="12" s="1"/>
  <c r="E127" i="12"/>
  <c r="E131" i="12" s="1"/>
  <c r="E199" i="12"/>
  <c r="E200" i="12" s="1"/>
  <c r="E221" i="12"/>
  <c r="E69" i="12"/>
  <c r="E68" i="12"/>
  <c r="E63" i="12"/>
  <c r="E64" i="12"/>
  <c r="E65" i="12"/>
  <c r="E66" i="12"/>
  <c r="E67" i="12"/>
  <c r="E61" i="12"/>
  <c r="E62" i="12"/>
  <c r="E60" i="12"/>
  <c r="E57" i="12"/>
  <c r="E23" i="12"/>
  <c r="E24" i="12" s="1"/>
  <c r="E58" i="12"/>
  <c r="E59" i="12"/>
  <c r="E56" i="12"/>
  <c r="E53" i="12"/>
  <c r="E52" i="12"/>
  <c r="E51" i="12"/>
  <c r="E50" i="12"/>
  <c r="E46" i="12" l="1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72" i="12" l="1"/>
  <c r="E211" i="12"/>
  <c r="E73" i="12" l="1"/>
  <c r="E254" i="12" s="1"/>
  <c r="E9" i="12" s="1"/>
  <c r="E8" i="12" s="1"/>
  <c r="E7" i="12" s="1"/>
</calcChain>
</file>

<file path=xl/sharedStrings.xml><?xml version="1.0" encoding="utf-8"?>
<sst xmlns="http://schemas.openxmlformats.org/spreadsheetml/2006/main" count="280" uniqueCount="220">
  <si>
    <t xml:space="preserve">Дезинфекционная камера </t>
  </si>
  <si>
    <t>Стиральная машина</t>
  </si>
  <si>
    <t>Сушильная машина</t>
  </si>
  <si>
    <t>Гладильный каток</t>
  </si>
  <si>
    <t>Тележка для перевозки пациентов</t>
  </si>
  <si>
    <t xml:space="preserve">Функциональная кровать </t>
  </si>
  <si>
    <t>Монитор пациента</t>
  </si>
  <si>
    <t>Электрокардиограф</t>
  </si>
  <si>
    <t>Кресло гинекологическое</t>
  </si>
  <si>
    <t>Светильник медицинский передвижной</t>
  </si>
  <si>
    <t xml:space="preserve">Аппарат электрохирургический </t>
  </si>
  <si>
    <t>Стерилизатор воздушный</t>
  </si>
  <si>
    <t xml:space="preserve">Отсасыватель хирургический </t>
  </si>
  <si>
    <t>Столик Мейо</t>
  </si>
  <si>
    <t>Эндохирургическая стойка</t>
  </si>
  <si>
    <t>Дымоотсос</t>
  </si>
  <si>
    <t>Аппарат для криохирургии гинекологический</t>
  </si>
  <si>
    <t>Аппарат лазерный хирургический</t>
  </si>
  <si>
    <t>Кольпоскоп</t>
  </si>
  <si>
    <t>Видеокольпоскоп</t>
  </si>
  <si>
    <t>Авторефрактометр</t>
  </si>
  <si>
    <t>Офтальмоскоп</t>
  </si>
  <si>
    <t>Аппарат для мониторирования по Холтеру</t>
  </si>
  <si>
    <t>Центрифуга лабораторная</t>
  </si>
  <si>
    <t>Анализатор газов крови</t>
  </si>
  <si>
    <t>Бинокулярный микроскоп</t>
  </si>
  <si>
    <t>Аквадистиллятор</t>
  </si>
  <si>
    <t>Столик инструментальный</t>
  </si>
  <si>
    <t>Кушетка медицинская</t>
  </si>
  <si>
    <t>Стол лабораторный</t>
  </si>
  <si>
    <t>Стол операционный</t>
  </si>
  <si>
    <t>Кресло-каталка инвалидная</t>
  </si>
  <si>
    <t>Шкаф медицинский металлический</t>
  </si>
  <si>
    <t>Весы медицинские электронные</t>
  </si>
  <si>
    <t>Открытая реанимационная система для новорожденных</t>
  </si>
  <si>
    <t xml:space="preserve">Аппарат для магнитотерапии </t>
  </si>
  <si>
    <t>Аппарат для низкочастотной терапии</t>
  </si>
  <si>
    <t xml:space="preserve">Аппарат для ДМВ терапии </t>
  </si>
  <si>
    <t>Аппарат для УЗТ</t>
  </si>
  <si>
    <t>Пульсоксиметр</t>
  </si>
  <si>
    <t>Аппарат УВЧ (выходная мощность до 30 Вт)</t>
  </si>
  <si>
    <t>Аппарат УВЧ (выходная мощность до 80 Вт)</t>
  </si>
  <si>
    <t xml:space="preserve">Облучатель ртутно-кварцевый настольный </t>
  </si>
  <si>
    <t>Ингалятор паровой</t>
  </si>
  <si>
    <t xml:space="preserve">Ингалятор ультразвуковой </t>
  </si>
  <si>
    <t xml:space="preserve">Аппарат для механотерапии </t>
  </si>
  <si>
    <t xml:space="preserve">Аппарат для лечения электросном </t>
  </si>
  <si>
    <t xml:space="preserve">Часы процедурные </t>
  </si>
  <si>
    <t>Аппарат лазерный</t>
  </si>
  <si>
    <t>Анализатор билирубина</t>
  </si>
  <si>
    <t>Облучатель фототерапевтический неонатальный</t>
  </si>
  <si>
    <t>Инкубатор для новорожденных</t>
  </si>
  <si>
    <t>Дрель медицинская реверсная</t>
  </si>
  <si>
    <t>Ингалятор-небулайзер</t>
  </si>
  <si>
    <t>Матрац с подогревом неонатальный</t>
  </si>
  <si>
    <t>Кислородный концентратор</t>
  </si>
  <si>
    <t>Тонометр с комплектом детских манжеток</t>
  </si>
  <si>
    <t>Отоскоп</t>
  </si>
  <si>
    <t>Ростомер</t>
  </si>
  <si>
    <t>Негатоскоп</t>
  </si>
  <si>
    <t>Штатив медицинский</t>
  </si>
  <si>
    <t>Камера ультрафиолетовая для хранения стерильных инструментов</t>
  </si>
  <si>
    <t>Шейвер артроскопический с рукояткой и комплектующими</t>
  </si>
  <si>
    <t>Инфузионный шприцевой насос</t>
  </si>
  <si>
    <t>Стол инструментальный</t>
  </si>
  <si>
    <t>Отсасыватель хирургический</t>
  </si>
  <si>
    <t>Дефибриллятор</t>
  </si>
  <si>
    <t>Волюметрический насос для анестезии и интенсивной терапии</t>
  </si>
  <si>
    <t>Игла костно-мозговая с упором для стерильной пункции</t>
  </si>
  <si>
    <t>Игла Губера</t>
  </si>
  <si>
    <t>Микроинфузионная помпа (инфузатор)</t>
  </si>
  <si>
    <t>Холодильник фармацевтический (бытовой), объем 700 л</t>
  </si>
  <si>
    <t>Бойлер электрический, объем 50 л</t>
  </si>
  <si>
    <t>Термометр для холодильных установок</t>
  </si>
  <si>
    <t>Аппарат для неинвазивного измерения эластичности печени в комплекте</t>
  </si>
  <si>
    <t>Модульный анализатор для молекулярной биологии</t>
  </si>
  <si>
    <t>Стерилизатор паровой (рабочая камера до 25 л)</t>
  </si>
  <si>
    <t>Медицинская упаковочная машина</t>
  </si>
  <si>
    <t>Ультразвуковая ванночка</t>
  </si>
  <si>
    <t>Автомобиль</t>
  </si>
  <si>
    <t>Рабочее место преподавателя, в комплекте</t>
  </si>
  <si>
    <t>Рабочее место студента, в комплекте</t>
  </si>
  <si>
    <t>Облучатель-рециркулятор воздуха бактерицидный</t>
  </si>
  <si>
    <t>Лампа щелевая</t>
  </si>
  <si>
    <t>Термостат</t>
  </si>
  <si>
    <t>Пеленальный столик</t>
  </si>
  <si>
    <t>Стол манипуляционный</t>
  </si>
  <si>
    <t>Холодильник для хранения вакцин</t>
  </si>
  <si>
    <t>Стол массажный</t>
  </si>
  <si>
    <t>Рециркулятор</t>
  </si>
  <si>
    <t>Облучатель настенный</t>
  </si>
  <si>
    <t>Подставка для забора крови</t>
  </si>
  <si>
    <t>Флюорограф цифровой</t>
  </si>
  <si>
    <t>Аппарат для УВЧ-терапии (выходная мощность до 80 Вт)</t>
  </si>
  <si>
    <t>Аппарат для УВЧ-терапии (выходная мощность до 30 Вт)</t>
  </si>
  <si>
    <t>Облучатель ОУФ</t>
  </si>
  <si>
    <t>Аппарат УЗТ-терапии</t>
  </si>
  <si>
    <t>Гальванизатор</t>
  </si>
  <si>
    <t>Аппарат для дарсонвализации</t>
  </si>
  <si>
    <t>Индикатор внутриглазного давления через веко</t>
  </si>
  <si>
    <t>Уриноанализатор</t>
  </si>
  <si>
    <t>Биохимический анализатор</t>
  </si>
  <si>
    <t>Вытяжной шкаф лабораторный</t>
  </si>
  <si>
    <t>Холодильник для хранения реактивов</t>
  </si>
  <si>
    <t>Весы медицинские с ростомером</t>
  </si>
  <si>
    <t>Весы электронные детские</t>
  </si>
  <si>
    <t>Хирургический набор для удаления постоянных зубов</t>
  </si>
  <si>
    <t>Терапевтический набор</t>
  </si>
  <si>
    <t>Хирургический набор для удаления молочных зубов</t>
  </si>
  <si>
    <t>Набор для операции "кесарево сечение"</t>
  </si>
  <si>
    <t>Центрифуга</t>
  </si>
  <si>
    <t>Набор инструментов</t>
  </si>
  <si>
    <t>*</t>
  </si>
  <si>
    <t xml:space="preserve">Оргтехника в комплекте </t>
  </si>
  <si>
    <t xml:space="preserve">Сервер </t>
  </si>
  <si>
    <t>Комплект оборудования для урологических операций с набором инструментов</t>
  </si>
  <si>
    <t>Кровать функциональная</t>
  </si>
  <si>
    <t>Набор инструментов для артроскопических операций</t>
  </si>
  <si>
    <t>Аппарат рентгенографический цифровой</t>
  </si>
  <si>
    <t>Функциональная реанимационная кровать</t>
  </si>
  <si>
    <t>Ультразвуковой сканер для интраоперационной диагностики</t>
  </si>
  <si>
    <t>Термоматрас для операционного стола</t>
  </si>
  <si>
    <t>Операционная лупа с налобным осветителем</t>
  </si>
  <si>
    <t>Набор микрохирургических инструментов</t>
  </si>
  <si>
    <t>Стесс-система с велоэргометром</t>
  </si>
  <si>
    <t>(подстатья 240120)</t>
  </si>
  <si>
    <t>Сферопериметр</t>
  </si>
  <si>
    <t>Эндоскопическая система (видеобронхоскоп, видеодуденоскоп)</t>
  </si>
  <si>
    <t>Большой хирургический набор</t>
  </si>
  <si>
    <t>Малый хирургический набор</t>
  </si>
  <si>
    <t>Стерилизатор паровой</t>
  </si>
  <si>
    <t>Хирургический клипсаппликатор</t>
  </si>
  <si>
    <t>Ножницы для ультразвукового скальпеля</t>
  </si>
  <si>
    <t>Офтальмоскоп зеркальный</t>
  </si>
  <si>
    <t>Металлоконструкции для остеосинтеза</t>
  </si>
  <si>
    <t>Спирограф</t>
  </si>
  <si>
    <t>Эндохирургическая стойка в комплекте с инструментами</t>
  </si>
  <si>
    <t>(подстатья 111020)</t>
  </si>
  <si>
    <t>Оплата текущего ремонта оборудования и инвентаря</t>
  </si>
  <si>
    <t>Приобретение оборудования для оснащения отделения физиотерапии ГУ "Рыбницкая центральная районная больница", г. Рыбница, ул. Грибоедова, 3</t>
  </si>
  <si>
    <t>Приобретение оборудования для оснащения педиатрических  стационаров</t>
  </si>
  <si>
    <t>Рабочая станция</t>
  </si>
  <si>
    <t>Фиброгастроскоп</t>
  </si>
  <si>
    <t>(подстатья 110360)</t>
  </si>
  <si>
    <t>Термометр электроконтактный ртутный</t>
  </si>
  <si>
    <t xml:space="preserve">Дозатор автоклавируемый 100-1000 </t>
  </si>
  <si>
    <t>Дозатор автоклавируемый 20-200</t>
  </si>
  <si>
    <t>Дозатор автоклавируемый 10-100</t>
  </si>
  <si>
    <t>Дозатор автоклавируемый 5-50</t>
  </si>
  <si>
    <t xml:space="preserve">Вортекс </t>
  </si>
  <si>
    <t>Персональный вортекс для пробирок</t>
  </si>
  <si>
    <t xml:space="preserve">Набор одноразовых гинекологических медицинских инструментов                      </t>
  </si>
  <si>
    <t>Кушетка смотровая</t>
  </si>
  <si>
    <t>Облучатель рециркулятор</t>
  </si>
  <si>
    <t>Инструментальный сосудистый набор</t>
  </si>
  <si>
    <t>Эндоскопическая система для диагностики ЖКТ</t>
  </si>
  <si>
    <t>Наименование</t>
  </si>
  <si>
    <t>"О республиканском бюджете на 2022 год"</t>
  </si>
  <si>
    <t xml:space="preserve">Приобретение оборудования, предметов длительного пользования, расходных материалов и предметов снабжения, текущий ремонт оборудования </t>
  </si>
  <si>
    <t>к Закону Приднестровской Молдавской Республики</t>
  </si>
  <si>
    <t>№ п/п</t>
  </si>
  <si>
    <t>(подстатья 111054)</t>
  </si>
  <si>
    <t>2.</t>
  </si>
  <si>
    <t>1.</t>
  </si>
  <si>
    <t>Протезирование</t>
  </si>
  <si>
    <t>(подстатья 130630)</t>
  </si>
  <si>
    <t>Приобретение транспортных средств для инвалидов</t>
  </si>
  <si>
    <t>Приобретение инвалидных колясок для инвалидов</t>
  </si>
  <si>
    <t>Протезирование льготной категории граждан (за исключением зубопротезирования)</t>
  </si>
  <si>
    <t>ВСЕГО по Министерству здравоохранения Приднестровской Молдавской Республики</t>
  </si>
  <si>
    <t>ВСЕГО по Министерству по социальной защите и труду Приднестровской Молдавской Республики</t>
  </si>
  <si>
    <t>ДОХОДЫ ВСЕГО, в том числе:</t>
  </si>
  <si>
    <t>Отчисления от единого социального налога в размере 1%</t>
  </si>
  <si>
    <t>1.1.</t>
  </si>
  <si>
    <t xml:space="preserve">2.1. Министерство по социальной защите и труду Приднестровской Молдавской Республики </t>
  </si>
  <si>
    <t>2.2. Министерство здравоохранения Приднестровской Молдавской Республики</t>
  </si>
  <si>
    <t>2.2.1.</t>
  </si>
  <si>
    <t>2.2.2.</t>
  </si>
  <si>
    <t>2.2.3.</t>
  </si>
  <si>
    <t>2.2.4.</t>
  </si>
  <si>
    <t>2.2.5.</t>
  </si>
  <si>
    <t>2.2.6.</t>
  </si>
  <si>
    <t>2.2.7.</t>
  </si>
  <si>
    <t>2.2.8.</t>
  </si>
  <si>
    <t>2.2.9.</t>
  </si>
  <si>
    <t>2.2.10.</t>
  </si>
  <si>
    <t>2.2.11.</t>
  </si>
  <si>
    <t>2.1.1.</t>
  </si>
  <si>
    <t>2.1.2.</t>
  </si>
  <si>
    <t>Финансирование мероприятий, направленных на развитие (обновление) материально-технической базы учреждений здравоохранения и приобретение специализированного медицинского автотранспорта</t>
  </si>
  <si>
    <t>РАСХОДЫ ВСЕГО, в том числе:</t>
  </si>
  <si>
    <t>Приложение № 2.32</t>
  </si>
  <si>
    <t>Кол-во</t>
  </si>
  <si>
    <t>Цена за единицу, руб.</t>
  </si>
  <si>
    <t>Итого стоимость, руб.</t>
  </si>
  <si>
    <t>Итого по подстатье 111054</t>
  </si>
  <si>
    <t>Итого по подстатье 110360</t>
  </si>
  <si>
    <t>Итого по подстатье 111020</t>
  </si>
  <si>
    <t>Итого по подстатье 240120</t>
  </si>
  <si>
    <t>Итого по пункту 2.2.1</t>
  </si>
  <si>
    <t>Итого по пункту 2.2.2</t>
  </si>
  <si>
    <t>Итого по пункту 2.2.3</t>
  </si>
  <si>
    <t>Итого по подстатье  240120</t>
  </si>
  <si>
    <t>Итого по пункту  2.2.4</t>
  </si>
  <si>
    <t>Итого по пункту  2.2.5</t>
  </si>
  <si>
    <t>Итого по пункту 2.2.6</t>
  </si>
  <si>
    <t>Итого по пункту 2.2.7</t>
  </si>
  <si>
    <t>Обеспечение и оснащение оборудованием в рамках реализации государственной целевой  программы "Онкология: совершенствование онкологической помощи населению Приднестровской Молдавской Республики"</t>
  </si>
  <si>
    <t>Обеспечение и оснащение оборудованием в рамках реализации государственной целевой  программы "Профилактика вирусных гепатитов В и С в Приднестровской Молдавской Республике"</t>
  </si>
  <si>
    <t>Итого по пункту  2.2.9</t>
  </si>
  <si>
    <t>Приобретение и оснащение оборудованием в рамках реализации государственной целевой программы "Профилактика и лечение сердечно-сосудистых заболеваний в Приднестровской Молдавской Республике"</t>
  </si>
  <si>
    <t>Итого по пункту 2.2.10</t>
  </si>
  <si>
    <t>Приобретение и оснащение оборудованием в рамках реализации государственной целевой программы "Профилактика ВИЧ/СПИД-инфекции и инфекций, передающихся половым путем (ИППП), в Приднестровской Молдавской Республике"</t>
  </si>
  <si>
    <t>Итого по пункту  2.2.11</t>
  </si>
  <si>
    <t>Итого по подстатье 130630</t>
  </si>
  <si>
    <t>Приобретение оборудования для оснащения приемного отделения ГУ "Каменская центральная районная больница", г. Каменка, ул. Кирова, 300б</t>
  </si>
  <si>
    <t>Приобретение оборудования для оснащения СВА с. Парканы ГУ "Бендерский центр амбулаторно-поликлинической помощи" по адресу: с. Парканы, ул. Ленина, 83а</t>
  </si>
  <si>
    <t>Приобретение и оснащение оборудованием в рамках реализации государственной целевой программы "Профилактика туберкулеза"</t>
  </si>
  <si>
    <t>Итого по пункту  2.2.8</t>
  </si>
  <si>
    <t xml:space="preserve">Оснащение медицинским оборудованием и мебелью завершенного объекта "Стоматологическая поликлиника", г. Тирасполь, под акушерско-гинекологический стационар ГУ "Республиканский центр матери и ребенка" по адресу г. Тирасполь,                                                                              ул. Свердлова, 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</si>
</sst>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3" fontId="4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3" fontId="2" fillId="0" borderId="0" xfId="0" applyNumberFormat="1" applyFont="1" applyFill="1" applyAlignment="1">
      <alignment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vertical="center"/>
    </xf>
    <xf numFmtId="3" fontId="4" fillId="2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right" vertical="center"/>
    </xf>
    <xf numFmtId="3" fontId="4" fillId="2" borderId="10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3" fontId="4" fillId="2" borderId="16" xfId="0" applyNumberFormat="1" applyFont="1" applyFill="1" applyBorder="1" applyAlignment="1">
      <alignment vertic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2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3" fontId="2" fillId="2" borderId="17" xfId="0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left" vertical="center" wrapText="1"/>
    </xf>
    <xf numFmtId="49" fontId="2" fillId="2" borderId="9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3" fontId="2" fillId="0" borderId="10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vertical="center" wrapText="1"/>
    </xf>
    <xf numFmtId="3" fontId="4" fillId="3" borderId="23" xfId="0" applyNumberFormat="1" applyFont="1" applyFill="1" applyBorder="1" applyAlignment="1">
      <alignment vertical="center"/>
    </xf>
    <xf numFmtId="3" fontId="4" fillId="3" borderId="24" xfId="0" applyNumberFormat="1" applyFont="1" applyFill="1" applyBorder="1" applyAlignment="1">
      <alignment vertical="center"/>
    </xf>
    <xf numFmtId="0" fontId="4" fillId="3" borderId="15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3" fontId="4" fillId="3" borderId="15" xfId="0" applyNumberFormat="1" applyFont="1" applyFill="1" applyBorder="1" applyAlignment="1">
      <alignment vertical="center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vertical="center" wrapText="1"/>
    </xf>
    <xf numFmtId="3" fontId="2" fillId="0" borderId="27" xfId="0" applyNumberFormat="1" applyFont="1" applyFill="1" applyBorder="1" applyAlignment="1">
      <alignment horizontal="center" vertical="center" wrapText="1"/>
    </xf>
    <xf numFmtId="3" fontId="4" fillId="3" borderId="16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4" fillId="2" borderId="17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4"/>
  <sheetViews>
    <sheetView tabSelected="1" zoomScaleNormal="100" zoomScaleSheetLayoutView="75" workbookViewId="0">
      <pane xSplit="5" ySplit="6" topLeftCell="F74" activePane="bottomRight" state="frozenSplit"/>
      <selection pane="topRight" activeCell="J1" sqref="J1"/>
      <selection pane="bottomLeft" activeCell="A13" sqref="A13"/>
      <selection pane="bottomRight" activeCell="B75" sqref="B75:E75"/>
    </sheetView>
  </sheetViews>
  <sheetFormatPr defaultColWidth="9.125" defaultRowHeight="15.65" x14ac:dyDescent="0.25"/>
  <cols>
    <col min="1" max="1" width="7.25" style="40" bestFit="1" customWidth="1"/>
    <col min="2" max="2" width="57.625" style="40" customWidth="1"/>
    <col min="3" max="3" width="7.375" style="9" customWidth="1"/>
    <col min="4" max="4" width="10.125" style="10" bestFit="1" customWidth="1"/>
    <col min="5" max="5" width="11.25" style="10" bestFit="1" customWidth="1"/>
    <col min="6" max="6" width="9" style="29" bestFit="1" customWidth="1"/>
    <col min="7" max="7" width="11.25" style="29" bestFit="1" customWidth="1"/>
    <col min="8" max="16384" width="9.125" style="29"/>
  </cols>
  <sheetData>
    <row r="1" spans="1:14" x14ac:dyDescent="0.25">
      <c r="A1" s="90" t="s">
        <v>191</v>
      </c>
      <c r="B1" s="90"/>
      <c r="C1" s="90"/>
      <c r="D1" s="90"/>
      <c r="E1" s="90"/>
    </row>
    <row r="2" spans="1:14" x14ac:dyDescent="0.25">
      <c r="A2" s="91" t="s">
        <v>159</v>
      </c>
      <c r="B2" s="91"/>
      <c r="C2" s="91"/>
      <c r="D2" s="91"/>
      <c r="E2" s="91"/>
    </row>
    <row r="3" spans="1:14" ht="15.8" customHeight="1" x14ac:dyDescent="0.25">
      <c r="A3" s="91" t="s">
        <v>157</v>
      </c>
      <c r="B3" s="91"/>
      <c r="C3" s="91"/>
      <c r="D3" s="91"/>
      <c r="E3" s="91"/>
      <c r="L3" s="30"/>
      <c r="M3" s="30"/>
      <c r="N3" s="30"/>
    </row>
    <row r="4" spans="1:14" ht="15.8" customHeight="1" x14ac:dyDescent="0.25">
      <c r="A4" s="31"/>
      <c r="B4" s="31"/>
      <c r="C4" s="11"/>
      <c r="D4" s="12"/>
      <c r="E4" s="12"/>
      <c r="L4" s="32"/>
      <c r="M4" s="32"/>
      <c r="N4" s="32"/>
    </row>
    <row r="5" spans="1:14" ht="50.3" customHeight="1" thickBot="1" x14ac:dyDescent="0.3">
      <c r="A5" s="95" t="s">
        <v>189</v>
      </c>
      <c r="B5" s="95"/>
      <c r="C5" s="95"/>
      <c r="D5" s="95"/>
      <c r="E5" s="95"/>
      <c r="L5" s="32"/>
      <c r="M5" s="32"/>
      <c r="N5" s="32"/>
    </row>
    <row r="6" spans="1:14" ht="50.3" customHeight="1" thickBot="1" x14ac:dyDescent="0.3">
      <c r="A6" s="55" t="s">
        <v>160</v>
      </c>
      <c r="B6" s="56" t="s">
        <v>156</v>
      </c>
      <c r="C6" s="56" t="s">
        <v>192</v>
      </c>
      <c r="D6" s="76" t="s">
        <v>193</v>
      </c>
      <c r="E6" s="74" t="s">
        <v>194</v>
      </c>
      <c r="L6" s="32"/>
      <c r="M6" s="32"/>
      <c r="N6" s="32"/>
    </row>
    <row r="7" spans="1:14" s="41" customFormat="1" ht="16.3" thickBot="1" x14ac:dyDescent="0.3">
      <c r="A7" s="57" t="s">
        <v>163</v>
      </c>
      <c r="B7" s="58" t="s">
        <v>171</v>
      </c>
      <c r="C7" s="67"/>
      <c r="D7" s="71"/>
      <c r="E7" s="77">
        <f>SUM(E8)</f>
        <v>54534958</v>
      </c>
      <c r="L7" s="60"/>
      <c r="M7" s="60"/>
      <c r="N7" s="60"/>
    </row>
    <row r="8" spans="1:14" ht="31.95" thickBot="1" x14ac:dyDescent="0.3">
      <c r="A8" s="63" t="s">
        <v>173</v>
      </c>
      <c r="B8" s="64" t="s">
        <v>172</v>
      </c>
      <c r="C8" s="68"/>
      <c r="D8" s="72"/>
      <c r="E8" s="75">
        <f>E9</f>
        <v>54534958</v>
      </c>
      <c r="L8" s="32"/>
      <c r="M8" s="32"/>
      <c r="N8" s="32"/>
    </row>
    <row r="9" spans="1:14" ht="16.3" thickBot="1" x14ac:dyDescent="0.3">
      <c r="A9" s="61" t="s">
        <v>162</v>
      </c>
      <c r="B9" s="62" t="s">
        <v>190</v>
      </c>
      <c r="C9" s="70"/>
      <c r="D9" s="73"/>
      <c r="E9" s="69">
        <f>SUM(E254+E19)</f>
        <v>54534958</v>
      </c>
      <c r="L9" s="32"/>
      <c r="M9" s="32"/>
      <c r="N9" s="32"/>
    </row>
    <row r="10" spans="1:14" ht="32.299999999999997" customHeight="1" thickBot="1" x14ac:dyDescent="0.3">
      <c r="A10" s="99" t="s">
        <v>174</v>
      </c>
      <c r="B10" s="100"/>
      <c r="C10" s="100"/>
      <c r="D10" s="100"/>
      <c r="E10" s="101"/>
      <c r="L10" s="32"/>
      <c r="M10" s="32"/>
      <c r="N10" s="32"/>
    </row>
    <row r="11" spans="1:14" x14ac:dyDescent="0.25">
      <c r="A11" s="19" t="s">
        <v>187</v>
      </c>
      <c r="B11" s="92" t="s">
        <v>164</v>
      </c>
      <c r="C11" s="93"/>
      <c r="D11" s="93"/>
      <c r="E11" s="94"/>
      <c r="L11" s="32"/>
      <c r="M11" s="32"/>
      <c r="N11" s="32"/>
    </row>
    <row r="12" spans="1:14" x14ac:dyDescent="0.25">
      <c r="A12" s="36"/>
      <c r="B12" s="78" t="s">
        <v>161</v>
      </c>
      <c r="C12" s="79"/>
      <c r="D12" s="79"/>
      <c r="E12" s="80"/>
      <c r="L12" s="32"/>
      <c r="M12" s="32"/>
      <c r="N12" s="32"/>
    </row>
    <row r="13" spans="1:14" ht="31.25" x14ac:dyDescent="0.25">
      <c r="A13" s="53"/>
      <c r="B13" s="59" t="s">
        <v>168</v>
      </c>
      <c r="C13" s="51"/>
      <c r="D13" s="52"/>
      <c r="E13" s="54">
        <v>10224770</v>
      </c>
      <c r="L13" s="32"/>
      <c r="M13" s="32"/>
      <c r="N13" s="32"/>
    </row>
    <row r="14" spans="1:14" x14ac:dyDescent="0.25">
      <c r="A14" s="49"/>
      <c r="B14" s="35" t="s">
        <v>195</v>
      </c>
      <c r="C14" s="13"/>
      <c r="D14" s="14"/>
      <c r="E14" s="50">
        <f>SUM(E13)</f>
        <v>10224770</v>
      </c>
      <c r="L14" s="32"/>
      <c r="M14" s="32"/>
      <c r="N14" s="32"/>
    </row>
    <row r="15" spans="1:14" x14ac:dyDescent="0.25">
      <c r="A15" s="65" t="s">
        <v>188</v>
      </c>
      <c r="B15" s="84" t="s">
        <v>166</v>
      </c>
      <c r="C15" s="85"/>
      <c r="D15" s="85"/>
      <c r="E15" s="86"/>
      <c r="L15" s="32"/>
      <c r="M15" s="32"/>
      <c r="N15" s="32"/>
    </row>
    <row r="16" spans="1:14" x14ac:dyDescent="0.25">
      <c r="A16" s="36"/>
      <c r="B16" s="78" t="s">
        <v>165</v>
      </c>
      <c r="C16" s="79"/>
      <c r="D16" s="79"/>
      <c r="E16" s="80"/>
      <c r="L16" s="32"/>
      <c r="M16" s="32"/>
      <c r="N16" s="32"/>
    </row>
    <row r="17" spans="1:14" x14ac:dyDescent="0.25">
      <c r="A17" s="53"/>
      <c r="B17" s="59" t="s">
        <v>167</v>
      </c>
      <c r="C17" s="51"/>
      <c r="D17" s="52"/>
      <c r="E17" s="54">
        <v>1673500</v>
      </c>
      <c r="L17" s="32"/>
      <c r="M17" s="32"/>
      <c r="N17" s="32"/>
    </row>
    <row r="18" spans="1:14" x14ac:dyDescent="0.25">
      <c r="A18" s="49"/>
      <c r="B18" s="35" t="s">
        <v>214</v>
      </c>
      <c r="C18" s="13"/>
      <c r="D18" s="14"/>
      <c r="E18" s="50">
        <f>SUM(E17)</f>
        <v>1673500</v>
      </c>
      <c r="L18" s="32"/>
      <c r="M18" s="32"/>
      <c r="N18" s="32"/>
    </row>
    <row r="19" spans="1:14" ht="31.95" thickBot="1" x14ac:dyDescent="0.3">
      <c r="A19" s="37"/>
      <c r="B19" s="66" t="s">
        <v>170</v>
      </c>
      <c r="C19" s="16"/>
      <c r="D19" s="17"/>
      <c r="E19" s="18">
        <f>SUM(E14+E18)</f>
        <v>11898270</v>
      </c>
      <c r="L19" s="32"/>
      <c r="M19" s="32"/>
      <c r="N19" s="32"/>
    </row>
    <row r="20" spans="1:14" ht="16.3" thickBot="1" x14ac:dyDescent="0.3">
      <c r="A20" s="96" t="s">
        <v>175</v>
      </c>
      <c r="B20" s="97"/>
      <c r="C20" s="97"/>
      <c r="D20" s="97"/>
      <c r="E20" s="98"/>
    </row>
    <row r="21" spans="1:14" ht="44.35" customHeight="1" x14ac:dyDescent="0.25">
      <c r="A21" s="19" t="s">
        <v>176</v>
      </c>
      <c r="B21" s="92" t="s">
        <v>158</v>
      </c>
      <c r="C21" s="93"/>
      <c r="D21" s="93"/>
      <c r="E21" s="94"/>
    </row>
    <row r="22" spans="1:14" x14ac:dyDescent="0.25">
      <c r="A22" s="36"/>
      <c r="B22" s="78" t="s">
        <v>143</v>
      </c>
      <c r="C22" s="79"/>
      <c r="D22" s="79"/>
      <c r="E22" s="80"/>
    </row>
    <row r="23" spans="1:14" x14ac:dyDescent="0.25">
      <c r="A23" s="36"/>
      <c r="B23" s="33" t="s">
        <v>107</v>
      </c>
      <c r="C23" s="2">
        <v>2200</v>
      </c>
      <c r="D23" s="3">
        <v>470</v>
      </c>
      <c r="E23" s="15">
        <f>C23*D23</f>
        <v>1034000</v>
      </c>
    </row>
    <row r="24" spans="1:14" x14ac:dyDescent="0.25">
      <c r="A24" s="49"/>
      <c r="B24" s="35" t="s">
        <v>196</v>
      </c>
      <c r="C24" s="13"/>
      <c r="D24" s="14"/>
      <c r="E24" s="50">
        <f>SUM(E23)</f>
        <v>1034000</v>
      </c>
    </row>
    <row r="25" spans="1:14" x14ac:dyDescent="0.25">
      <c r="A25" s="36"/>
      <c r="B25" s="78" t="s">
        <v>137</v>
      </c>
      <c r="C25" s="79"/>
      <c r="D25" s="79"/>
      <c r="E25" s="80"/>
    </row>
    <row r="26" spans="1:14" x14ac:dyDescent="0.25">
      <c r="A26" s="36"/>
      <c r="B26" s="33" t="s">
        <v>138</v>
      </c>
      <c r="C26" s="4" t="s">
        <v>112</v>
      </c>
      <c r="D26" s="3">
        <v>2509445</v>
      </c>
      <c r="E26" s="15">
        <v>2509445</v>
      </c>
    </row>
    <row r="27" spans="1:14" x14ac:dyDescent="0.25">
      <c r="A27" s="36"/>
      <c r="B27" s="39" t="s">
        <v>197</v>
      </c>
      <c r="C27" s="4"/>
      <c r="D27" s="3"/>
      <c r="E27" s="21">
        <f>SUM(E26)</f>
        <v>2509445</v>
      </c>
    </row>
    <row r="28" spans="1:14" x14ac:dyDescent="0.25">
      <c r="A28" s="46"/>
      <c r="B28" s="87" t="s">
        <v>125</v>
      </c>
      <c r="C28" s="88"/>
      <c r="D28" s="88"/>
      <c r="E28" s="89"/>
    </row>
    <row r="29" spans="1:14" ht="31.25" x14ac:dyDescent="0.25">
      <c r="A29" s="36"/>
      <c r="B29" s="34" t="s">
        <v>115</v>
      </c>
      <c r="C29" s="2">
        <v>1</v>
      </c>
      <c r="D29" s="3">
        <v>3164730</v>
      </c>
      <c r="E29" s="15">
        <f>C29*D29</f>
        <v>3164730</v>
      </c>
    </row>
    <row r="30" spans="1:14" x14ac:dyDescent="0.25">
      <c r="A30" s="36"/>
      <c r="B30" s="33" t="s">
        <v>155</v>
      </c>
      <c r="C30" s="2">
        <v>1</v>
      </c>
      <c r="D30" s="3">
        <v>3230000</v>
      </c>
      <c r="E30" s="15">
        <f t="shared" ref="E30:E47" si="0">C30*D30</f>
        <v>3230000</v>
      </c>
    </row>
    <row r="31" spans="1:14" ht="31.25" x14ac:dyDescent="0.25">
      <c r="A31" s="36"/>
      <c r="B31" s="34" t="s">
        <v>127</v>
      </c>
      <c r="C31" s="2">
        <v>1</v>
      </c>
      <c r="D31" s="3">
        <v>2350000</v>
      </c>
      <c r="E31" s="15">
        <f t="shared" si="0"/>
        <v>2350000</v>
      </c>
    </row>
    <row r="32" spans="1:14" x14ac:dyDescent="0.25">
      <c r="A32" s="36"/>
      <c r="B32" s="33" t="s">
        <v>128</v>
      </c>
      <c r="C32" s="2">
        <v>4</v>
      </c>
      <c r="D32" s="3">
        <v>105000</v>
      </c>
      <c r="E32" s="15">
        <f t="shared" si="0"/>
        <v>420000</v>
      </c>
    </row>
    <row r="33" spans="1:5" x14ac:dyDescent="0.25">
      <c r="A33" s="36"/>
      <c r="B33" s="33" t="s">
        <v>129</v>
      </c>
      <c r="C33" s="2">
        <v>2</v>
      </c>
      <c r="D33" s="3">
        <v>15000</v>
      </c>
      <c r="E33" s="15">
        <f t="shared" si="0"/>
        <v>30000</v>
      </c>
    </row>
    <row r="34" spans="1:5" x14ac:dyDescent="0.25">
      <c r="A34" s="36"/>
      <c r="B34" s="33" t="s">
        <v>11</v>
      </c>
      <c r="C34" s="2">
        <v>4</v>
      </c>
      <c r="D34" s="3">
        <v>9900</v>
      </c>
      <c r="E34" s="15">
        <f t="shared" si="0"/>
        <v>39600</v>
      </c>
    </row>
    <row r="35" spans="1:5" x14ac:dyDescent="0.25">
      <c r="A35" s="36"/>
      <c r="B35" s="33" t="s">
        <v>130</v>
      </c>
      <c r="C35" s="2">
        <v>4</v>
      </c>
      <c r="D35" s="3">
        <v>190000</v>
      </c>
      <c r="E35" s="15">
        <f t="shared" si="0"/>
        <v>760000</v>
      </c>
    </row>
    <row r="36" spans="1:5" x14ac:dyDescent="0.25">
      <c r="A36" s="36"/>
      <c r="B36" s="33" t="s">
        <v>65</v>
      </c>
      <c r="C36" s="2">
        <v>15</v>
      </c>
      <c r="D36" s="3">
        <v>16000</v>
      </c>
      <c r="E36" s="15">
        <f t="shared" si="0"/>
        <v>240000</v>
      </c>
    </row>
    <row r="37" spans="1:5" x14ac:dyDescent="0.25">
      <c r="A37" s="36"/>
      <c r="B37" s="33" t="s">
        <v>116</v>
      </c>
      <c r="C37" s="2">
        <v>30</v>
      </c>
      <c r="D37" s="3">
        <v>15000</v>
      </c>
      <c r="E37" s="15">
        <f t="shared" si="0"/>
        <v>450000</v>
      </c>
    </row>
    <row r="38" spans="1:5" x14ac:dyDescent="0.25">
      <c r="A38" s="36"/>
      <c r="B38" s="33" t="s">
        <v>131</v>
      </c>
      <c r="C38" s="2">
        <v>2</v>
      </c>
      <c r="D38" s="3">
        <v>72140</v>
      </c>
      <c r="E38" s="15">
        <f t="shared" si="0"/>
        <v>144280</v>
      </c>
    </row>
    <row r="39" spans="1:5" x14ac:dyDescent="0.25">
      <c r="A39" s="36"/>
      <c r="B39" s="33" t="s">
        <v>132</v>
      </c>
      <c r="C39" s="2">
        <v>3</v>
      </c>
      <c r="D39" s="3">
        <v>80000</v>
      </c>
      <c r="E39" s="15">
        <f t="shared" si="0"/>
        <v>240000</v>
      </c>
    </row>
    <row r="40" spans="1:5" x14ac:dyDescent="0.25">
      <c r="A40" s="36"/>
      <c r="B40" s="33" t="s">
        <v>118</v>
      </c>
      <c r="C40" s="2">
        <v>1</v>
      </c>
      <c r="D40" s="3">
        <v>2850000</v>
      </c>
      <c r="E40" s="15">
        <f t="shared" si="0"/>
        <v>2850000</v>
      </c>
    </row>
    <row r="41" spans="1:5" x14ac:dyDescent="0.25">
      <c r="A41" s="36"/>
      <c r="B41" s="33" t="s">
        <v>83</v>
      </c>
      <c r="C41" s="2">
        <v>2</v>
      </c>
      <c r="D41" s="3">
        <v>145000</v>
      </c>
      <c r="E41" s="15">
        <f t="shared" si="0"/>
        <v>290000</v>
      </c>
    </row>
    <row r="42" spans="1:5" x14ac:dyDescent="0.25">
      <c r="A42" s="36"/>
      <c r="B42" s="33" t="s">
        <v>20</v>
      </c>
      <c r="C42" s="2">
        <v>1</v>
      </c>
      <c r="D42" s="3">
        <v>305000</v>
      </c>
      <c r="E42" s="15">
        <f t="shared" si="0"/>
        <v>305000</v>
      </c>
    </row>
    <row r="43" spans="1:5" x14ac:dyDescent="0.25">
      <c r="A43" s="36"/>
      <c r="B43" s="33" t="s">
        <v>126</v>
      </c>
      <c r="C43" s="2">
        <v>1</v>
      </c>
      <c r="D43" s="3">
        <v>155000</v>
      </c>
      <c r="E43" s="15">
        <f t="shared" si="0"/>
        <v>155000</v>
      </c>
    </row>
    <row r="44" spans="1:5" x14ac:dyDescent="0.25">
      <c r="A44" s="36"/>
      <c r="B44" s="33" t="s">
        <v>21</v>
      </c>
      <c r="C44" s="2">
        <v>2</v>
      </c>
      <c r="D44" s="3">
        <v>29000</v>
      </c>
      <c r="E44" s="15">
        <f t="shared" si="0"/>
        <v>58000</v>
      </c>
    </row>
    <row r="45" spans="1:5" x14ac:dyDescent="0.25">
      <c r="A45" s="36"/>
      <c r="B45" s="33" t="s">
        <v>133</v>
      </c>
      <c r="C45" s="2">
        <v>1</v>
      </c>
      <c r="D45" s="3">
        <v>3300</v>
      </c>
      <c r="E45" s="15">
        <f t="shared" si="0"/>
        <v>3300</v>
      </c>
    </row>
    <row r="46" spans="1:5" x14ac:dyDescent="0.25">
      <c r="A46" s="36"/>
      <c r="B46" s="33" t="s">
        <v>6</v>
      </c>
      <c r="C46" s="2">
        <v>10</v>
      </c>
      <c r="D46" s="3">
        <v>45000</v>
      </c>
      <c r="E46" s="15">
        <f t="shared" si="0"/>
        <v>450000</v>
      </c>
    </row>
    <row r="47" spans="1:5" x14ac:dyDescent="0.25">
      <c r="A47" s="36"/>
      <c r="B47" s="33" t="s">
        <v>119</v>
      </c>
      <c r="C47" s="2">
        <v>5</v>
      </c>
      <c r="D47" s="3">
        <v>35000</v>
      </c>
      <c r="E47" s="15">
        <f t="shared" si="0"/>
        <v>175000</v>
      </c>
    </row>
    <row r="48" spans="1:5" x14ac:dyDescent="0.25">
      <c r="A48" s="36"/>
      <c r="B48" s="33" t="s">
        <v>134</v>
      </c>
      <c r="C48" s="2" t="s">
        <v>112</v>
      </c>
      <c r="D48" s="3">
        <v>1000000</v>
      </c>
      <c r="E48" s="15">
        <v>1000000</v>
      </c>
    </row>
    <row r="49" spans="1:5" x14ac:dyDescent="0.25">
      <c r="A49" s="36"/>
      <c r="B49" s="33" t="s">
        <v>117</v>
      </c>
      <c r="C49" s="2" t="s">
        <v>112</v>
      </c>
      <c r="D49" s="3">
        <v>177790</v>
      </c>
      <c r="E49" s="15">
        <v>177790</v>
      </c>
    </row>
    <row r="50" spans="1:5" x14ac:dyDescent="0.25">
      <c r="A50" s="36"/>
      <c r="B50" s="33" t="s">
        <v>66</v>
      </c>
      <c r="C50" s="2">
        <v>1</v>
      </c>
      <c r="D50" s="3">
        <v>118000</v>
      </c>
      <c r="E50" s="15">
        <f t="shared" ref="E50:E53" si="1">C50*D50</f>
        <v>118000</v>
      </c>
    </row>
    <row r="51" spans="1:5" ht="31.25" x14ac:dyDescent="0.25">
      <c r="A51" s="36"/>
      <c r="B51" s="34" t="s">
        <v>120</v>
      </c>
      <c r="C51" s="2">
        <v>1</v>
      </c>
      <c r="D51" s="3">
        <v>750000</v>
      </c>
      <c r="E51" s="15">
        <f t="shared" si="1"/>
        <v>750000</v>
      </c>
    </row>
    <row r="52" spans="1:5" x14ac:dyDescent="0.25">
      <c r="A52" s="36"/>
      <c r="B52" s="33" t="s">
        <v>121</v>
      </c>
      <c r="C52" s="2">
        <v>1</v>
      </c>
      <c r="D52" s="3">
        <v>45000</v>
      </c>
      <c r="E52" s="15">
        <f t="shared" si="1"/>
        <v>45000</v>
      </c>
    </row>
    <row r="53" spans="1:5" x14ac:dyDescent="0.25">
      <c r="A53" s="36"/>
      <c r="B53" s="33" t="s">
        <v>122</v>
      </c>
      <c r="C53" s="2">
        <v>1</v>
      </c>
      <c r="D53" s="3">
        <v>130000</v>
      </c>
      <c r="E53" s="15">
        <f t="shared" si="1"/>
        <v>130000</v>
      </c>
    </row>
    <row r="54" spans="1:5" x14ac:dyDescent="0.25">
      <c r="A54" s="36"/>
      <c r="B54" s="33" t="s">
        <v>154</v>
      </c>
      <c r="C54" s="2" t="s">
        <v>112</v>
      </c>
      <c r="D54" s="3">
        <v>160000</v>
      </c>
      <c r="E54" s="15">
        <v>160000</v>
      </c>
    </row>
    <row r="55" spans="1:5" x14ac:dyDescent="0.25">
      <c r="A55" s="36"/>
      <c r="B55" s="33" t="s">
        <v>123</v>
      </c>
      <c r="C55" s="2" t="s">
        <v>112</v>
      </c>
      <c r="D55" s="3">
        <v>124000</v>
      </c>
      <c r="E55" s="15">
        <v>124000</v>
      </c>
    </row>
    <row r="56" spans="1:5" x14ac:dyDescent="0.25">
      <c r="A56" s="36"/>
      <c r="B56" s="33" t="s">
        <v>135</v>
      </c>
      <c r="C56" s="2">
        <v>1</v>
      </c>
      <c r="D56" s="3">
        <v>25000</v>
      </c>
      <c r="E56" s="15">
        <f t="shared" ref="E56:E71" si="2">C56*D56</f>
        <v>25000</v>
      </c>
    </row>
    <row r="57" spans="1:5" x14ac:dyDescent="0.25">
      <c r="A57" s="36"/>
      <c r="B57" s="33" t="s">
        <v>106</v>
      </c>
      <c r="C57" s="2">
        <v>32</v>
      </c>
      <c r="D57" s="3">
        <v>38000</v>
      </c>
      <c r="E57" s="15">
        <f t="shared" si="2"/>
        <v>1216000</v>
      </c>
    </row>
    <row r="58" spans="1:5" x14ac:dyDescent="0.25">
      <c r="A58" s="36"/>
      <c r="B58" s="33" t="s">
        <v>108</v>
      </c>
      <c r="C58" s="2">
        <v>25</v>
      </c>
      <c r="D58" s="3">
        <v>3500</v>
      </c>
      <c r="E58" s="15">
        <f t="shared" si="2"/>
        <v>87500</v>
      </c>
    </row>
    <row r="59" spans="1:5" x14ac:dyDescent="0.25">
      <c r="A59" s="36"/>
      <c r="B59" s="33" t="s">
        <v>109</v>
      </c>
      <c r="C59" s="4">
        <v>5</v>
      </c>
      <c r="D59" s="3">
        <v>16000</v>
      </c>
      <c r="E59" s="15">
        <f t="shared" si="2"/>
        <v>80000</v>
      </c>
    </row>
    <row r="60" spans="1:5" ht="18.350000000000001" customHeight="1" x14ac:dyDescent="0.25">
      <c r="A60" s="36"/>
      <c r="B60" s="34" t="s">
        <v>136</v>
      </c>
      <c r="C60" s="2">
        <v>1</v>
      </c>
      <c r="D60" s="3">
        <v>1570000</v>
      </c>
      <c r="E60" s="15">
        <f t="shared" si="2"/>
        <v>1570000</v>
      </c>
    </row>
    <row r="61" spans="1:5" x14ac:dyDescent="0.25">
      <c r="A61" s="36"/>
      <c r="B61" s="33" t="s">
        <v>1</v>
      </c>
      <c r="C61" s="2">
        <v>2</v>
      </c>
      <c r="D61" s="3">
        <v>121625</v>
      </c>
      <c r="E61" s="15">
        <f t="shared" si="2"/>
        <v>243250</v>
      </c>
    </row>
    <row r="62" spans="1:5" x14ac:dyDescent="0.25">
      <c r="A62" s="36"/>
      <c r="B62" s="33" t="s">
        <v>110</v>
      </c>
      <c r="C62" s="2">
        <v>1</v>
      </c>
      <c r="D62" s="3">
        <v>84285</v>
      </c>
      <c r="E62" s="15">
        <f t="shared" si="2"/>
        <v>84285</v>
      </c>
    </row>
    <row r="63" spans="1:5" x14ac:dyDescent="0.25">
      <c r="A63" s="36"/>
      <c r="B63" s="33" t="s">
        <v>0</v>
      </c>
      <c r="C63" s="2">
        <v>3</v>
      </c>
      <c r="D63" s="3">
        <v>145000</v>
      </c>
      <c r="E63" s="15">
        <f t="shared" si="2"/>
        <v>435000</v>
      </c>
    </row>
    <row r="64" spans="1:5" x14ac:dyDescent="0.25">
      <c r="A64" s="36"/>
      <c r="B64" s="33" t="s">
        <v>76</v>
      </c>
      <c r="C64" s="2">
        <v>36</v>
      </c>
      <c r="D64" s="3">
        <v>45000</v>
      </c>
      <c r="E64" s="15">
        <f t="shared" si="2"/>
        <v>1620000</v>
      </c>
    </row>
    <row r="65" spans="1:5" x14ac:dyDescent="0.25">
      <c r="A65" s="36"/>
      <c r="B65" s="33" t="s">
        <v>77</v>
      </c>
      <c r="C65" s="2">
        <v>36</v>
      </c>
      <c r="D65" s="3">
        <v>5500</v>
      </c>
      <c r="E65" s="15">
        <f t="shared" si="2"/>
        <v>198000</v>
      </c>
    </row>
    <row r="66" spans="1:5" x14ac:dyDescent="0.25">
      <c r="A66" s="36"/>
      <c r="B66" s="33" t="s">
        <v>78</v>
      </c>
      <c r="C66" s="2">
        <v>36</v>
      </c>
      <c r="D66" s="3">
        <v>3200</v>
      </c>
      <c r="E66" s="15">
        <f t="shared" si="2"/>
        <v>115200</v>
      </c>
    </row>
    <row r="67" spans="1:5" x14ac:dyDescent="0.25">
      <c r="A67" s="36"/>
      <c r="B67" s="33" t="s">
        <v>26</v>
      </c>
      <c r="C67" s="4">
        <v>36</v>
      </c>
      <c r="D67" s="3">
        <v>3900</v>
      </c>
      <c r="E67" s="15">
        <f t="shared" si="2"/>
        <v>140400</v>
      </c>
    </row>
    <row r="68" spans="1:5" x14ac:dyDescent="0.25">
      <c r="A68" s="36"/>
      <c r="B68" s="33" t="s">
        <v>80</v>
      </c>
      <c r="C68" s="4">
        <v>1</v>
      </c>
      <c r="D68" s="3">
        <v>14686</v>
      </c>
      <c r="E68" s="15">
        <f t="shared" si="2"/>
        <v>14686</v>
      </c>
    </row>
    <row r="69" spans="1:5" x14ac:dyDescent="0.25">
      <c r="A69" s="36"/>
      <c r="B69" s="33" t="s">
        <v>81</v>
      </c>
      <c r="C69" s="4">
        <v>15</v>
      </c>
      <c r="D69" s="3">
        <v>5648</v>
      </c>
      <c r="E69" s="15">
        <f t="shared" si="2"/>
        <v>84720</v>
      </c>
    </row>
    <row r="70" spans="1:5" x14ac:dyDescent="0.25">
      <c r="A70" s="36"/>
      <c r="B70" s="33" t="s">
        <v>79</v>
      </c>
      <c r="C70" s="4">
        <v>2</v>
      </c>
      <c r="D70" s="3">
        <v>280000</v>
      </c>
      <c r="E70" s="15">
        <f t="shared" si="2"/>
        <v>560000</v>
      </c>
    </row>
    <row r="71" spans="1:5" x14ac:dyDescent="0.25">
      <c r="A71" s="36"/>
      <c r="B71" s="33" t="s">
        <v>142</v>
      </c>
      <c r="C71" s="4">
        <v>1</v>
      </c>
      <c r="D71" s="3">
        <v>280200</v>
      </c>
      <c r="E71" s="15">
        <f t="shared" si="2"/>
        <v>280200</v>
      </c>
    </row>
    <row r="72" spans="1:5" x14ac:dyDescent="0.25">
      <c r="A72" s="49"/>
      <c r="B72" s="35" t="s">
        <v>198</v>
      </c>
      <c r="C72" s="13"/>
      <c r="D72" s="14"/>
      <c r="E72" s="50">
        <f>SUM(E29:E71)</f>
        <v>24613941</v>
      </c>
    </row>
    <row r="73" spans="1:5" ht="16.3" thickBot="1" x14ac:dyDescent="0.3">
      <c r="A73" s="37"/>
      <c r="B73" s="38" t="s">
        <v>199</v>
      </c>
      <c r="C73" s="16"/>
      <c r="D73" s="17"/>
      <c r="E73" s="18">
        <f>E72+E24+E27</f>
        <v>28157386</v>
      </c>
    </row>
    <row r="74" spans="1:5" ht="67.599999999999994" customHeight="1" x14ac:dyDescent="0.25">
      <c r="A74" s="19" t="s">
        <v>177</v>
      </c>
      <c r="B74" s="81" t="s">
        <v>219</v>
      </c>
      <c r="C74" s="82"/>
      <c r="D74" s="82"/>
      <c r="E74" s="83"/>
    </row>
    <row r="75" spans="1:5" x14ac:dyDescent="0.25">
      <c r="A75" s="48"/>
      <c r="B75" s="87" t="s">
        <v>125</v>
      </c>
      <c r="C75" s="88"/>
      <c r="D75" s="88"/>
      <c r="E75" s="89"/>
    </row>
    <row r="76" spans="1:5" x14ac:dyDescent="0.25">
      <c r="A76" s="36"/>
      <c r="B76" s="33" t="s">
        <v>0</v>
      </c>
      <c r="C76" s="2">
        <v>1</v>
      </c>
      <c r="D76" s="3">
        <v>145000</v>
      </c>
      <c r="E76" s="15">
        <f>C76*D76</f>
        <v>145000</v>
      </c>
    </row>
    <row r="77" spans="1:5" x14ac:dyDescent="0.25">
      <c r="A77" s="36"/>
      <c r="B77" s="33" t="s">
        <v>1</v>
      </c>
      <c r="C77" s="2">
        <v>2</v>
      </c>
      <c r="D77" s="3">
        <v>125000</v>
      </c>
      <c r="E77" s="15">
        <f t="shared" ref="E77:E94" si="3">C77*D77</f>
        <v>250000</v>
      </c>
    </row>
    <row r="78" spans="1:5" x14ac:dyDescent="0.25">
      <c r="A78" s="36"/>
      <c r="B78" s="33" t="s">
        <v>2</v>
      </c>
      <c r="C78" s="2">
        <v>1</v>
      </c>
      <c r="D78" s="3">
        <v>105000</v>
      </c>
      <c r="E78" s="15">
        <f t="shared" si="3"/>
        <v>105000</v>
      </c>
    </row>
    <row r="79" spans="1:5" x14ac:dyDescent="0.25">
      <c r="A79" s="36"/>
      <c r="B79" s="33" t="s">
        <v>3</v>
      </c>
      <c r="C79" s="2">
        <v>1</v>
      </c>
      <c r="D79" s="3">
        <v>120000</v>
      </c>
      <c r="E79" s="15">
        <f t="shared" si="3"/>
        <v>120000</v>
      </c>
    </row>
    <row r="80" spans="1:5" x14ac:dyDescent="0.25">
      <c r="A80" s="36"/>
      <c r="B80" s="33" t="s">
        <v>4</v>
      </c>
      <c r="C80" s="2">
        <v>2</v>
      </c>
      <c r="D80" s="3">
        <v>7500</v>
      </c>
      <c r="E80" s="15">
        <f t="shared" si="3"/>
        <v>15000</v>
      </c>
    </row>
    <row r="81" spans="1:5" x14ac:dyDescent="0.25">
      <c r="A81" s="36"/>
      <c r="B81" s="33" t="s">
        <v>5</v>
      </c>
      <c r="C81" s="2">
        <v>6</v>
      </c>
      <c r="D81" s="3">
        <v>35000</v>
      </c>
      <c r="E81" s="15">
        <f t="shared" si="3"/>
        <v>210000</v>
      </c>
    </row>
    <row r="82" spans="1:5" x14ac:dyDescent="0.25">
      <c r="A82" s="36"/>
      <c r="B82" s="33" t="s">
        <v>6</v>
      </c>
      <c r="C82" s="2">
        <v>6</v>
      </c>
      <c r="D82" s="3">
        <v>45000</v>
      </c>
      <c r="E82" s="15">
        <f t="shared" si="3"/>
        <v>270000</v>
      </c>
    </row>
    <row r="83" spans="1:5" x14ac:dyDescent="0.25">
      <c r="A83" s="36"/>
      <c r="B83" s="33" t="s">
        <v>7</v>
      </c>
      <c r="C83" s="2">
        <v>1</v>
      </c>
      <c r="D83" s="3">
        <v>9500</v>
      </c>
      <c r="E83" s="15">
        <f t="shared" si="3"/>
        <v>9500</v>
      </c>
    </row>
    <row r="84" spans="1:5" x14ac:dyDescent="0.25">
      <c r="A84" s="36"/>
      <c r="B84" s="33" t="s">
        <v>9</v>
      </c>
      <c r="C84" s="2">
        <v>8</v>
      </c>
      <c r="D84" s="3">
        <v>20000</v>
      </c>
      <c r="E84" s="15">
        <f t="shared" si="3"/>
        <v>160000</v>
      </c>
    </row>
    <row r="85" spans="1:5" x14ac:dyDescent="0.25">
      <c r="A85" s="36"/>
      <c r="B85" s="33" t="s">
        <v>10</v>
      </c>
      <c r="C85" s="2">
        <v>2</v>
      </c>
      <c r="D85" s="3">
        <v>107000</v>
      </c>
      <c r="E85" s="15">
        <f t="shared" si="3"/>
        <v>214000</v>
      </c>
    </row>
    <row r="86" spans="1:5" x14ac:dyDescent="0.25">
      <c r="A86" s="36"/>
      <c r="B86" s="33" t="s">
        <v>11</v>
      </c>
      <c r="C86" s="2">
        <v>3</v>
      </c>
      <c r="D86" s="3">
        <v>9900</v>
      </c>
      <c r="E86" s="15">
        <f t="shared" si="3"/>
        <v>29700</v>
      </c>
    </row>
    <row r="87" spans="1:5" x14ac:dyDescent="0.25">
      <c r="A87" s="36"/>
      <c r="B87" s="33" t="s">
        <v>12</v>
      </c>
      <c r="C87" s="2">
        <v>3</v>
      </c>
      <c r="D87" s="3">
        <v>19300</v>
      </c>
      <c r="E87" s="15">
        <f t="shared" si="3"/>
        <v>57900</v>
      </c>
    </row>
    <row r="88" spans="1:5" x14ac:dyDescent="0.25">
      <c r="A88" s="36"/>
      <c r="B88" s="33" t="s">
        <v>13</v>
      </c>
      <c r="C88" s="2">
        <v>5</v>
      </c>
      <c r="D88" s="3">
        <v>10920</v>
      </c>
      <c r="E88" s="15">
        <f t="shared" si="3"/>
        <v>54600</v>
      </c>
    </row>
    <row r="89" spans="1:5" x14ac:dyDescent="0.25">
      <c r="A89" s="36"/>
      <c r="B89" s="33" t="s">
        <v>14</v>
      </c>
      <c r="C89" s="2">
        <v>1</v>
      </c>
      <c r="D89" s="3">
        <v>1570000</v>
      </c>
      <c r="E89" s="15">
        <f t="shared" si="3"/>
        <v>1570000</v>
      </c>
    </row>
    <row r="90" spans="1:5" x14ac:dyDescent="0.25">
      <c r="A90" s="36"/>
      <c r="B90" s="33" t="s">
        <v>15</v>
      </c>
      <c r="C90" s="2">
        <v>1</v>
      </c>
      <c r="D90" s="3">
        <v>16770</v>
      </c>
      <c r="E90" s="15">
        <f t="shared" si="3"/>
        <v>16770</v>
      </c>
    </row>
    <row r="91" spans="1:5" x14ac:dyDescent="0.25">
      <c r="A91" s="36"/>
      <c r="B91" s="33" t="s">
        <v>16</v>
      </c>
      <c r="C91" s="2">
        <v>1</v>
      </c>
      <c r="D91" s="3">
        <v>29250</v>
      </c>
      <c r="E91" s="15">
        <f t="shared" si="3"/>
        <v>29250</v>
      </c>
    </row>
    <row r="92" spans="1:5" x14ac:dyDescent="0.25">
      <c r="A92" s="36"/>
      <c r="B92" s="33" t="s">
        <v>17</v>
      </c>
      <c r="C92" s="2">
        <v>1</v>
      </c>
      <c r="D92" s="3">
        <v>117000</v>
      </c>
      <c r="E92" s="15">
        <f t="shared" si="3"/>
        <v>117000</v>
      </c>
    </row>
    <row r="93" spans="1:5" x14ac:dyDescent="0.25">
      <c r="A93" s="36"/>
      <c r="B93" s="33" t="s">
        <v>18</v>
      </c>
      <c r="C93" s="2">
        <v>1</v>
      </c>
      <c r="D93" s="3">
        <v>39000</v>
      </c>
      <c r="E93" s="15">
        <f t="shared" si="3"/>
        <v>39000</v>
      </c>
    </row>
    <row r="94" spans="1:5" x14ac:dyDescent="0.25">
      <c r="A94" s="36"/>
      <c r="B94" s="33" t="s">
        <v>19</v>
      </c>
      <c r="C94" s="2">
        <v>1</v>
      </c>
      <c r="D94" s="3">
        <v>187200</v>
      </c>
      <c r="E94" s="15">
        <f t="shared" si="3"/>
        <v>187200</v>
      </c>
    </row>
    <row r="95" spans="1:5" x14ac:dyDescent="0.25">
      <c r="A95" s="36"/>
      <c r="B95" s="39" t="s">
        <v>198</v>
      </c>
      <c r="C95" s="2"/>
      <c r="D95" s="3"/>
      <c r="E95" s="21">
        <f>SUM(E76:E94)</f>
        <v>3599920</v>
      </c>
    </row>
    <row r="96" spans="1:5" s="40" customFormat="1" ht="16.3" thickBot="1" x14ac:dyDescent="0.3">
      <c r="A96" s="37"/>
      <c r="B96" s="38" t="s">
        <v>200</v>
      </c>
      <c r="C96" s="27"/>
      <c r="D96" s="17"/>
      <c r="E96" s="18">
        <f>E95</f>
        <v>3599920</v>
      </c>
    </row>
    <row r="97" spans="1:5" s="41" customFormat="1" ht="39.75" customHeight="1" x14ac:dyDescent="0.25">
      <c r="A97" s="19" t="s">
        <v>178</v>
      </c>
      <c r="B97" s="81" t="s">
        <v>215</v>
      </c>
      <c r="C97" s="82"/>
      <c r="D97" s="82"/>
      <c r="E97" s="83"/>
    </row>
    <row r="98" spans="1:5" s="41" customFormat="1" x14ac:dyDescent="0.25">
      <c r="A98" s="48"/>
      <c r="B98" s="87" t="s">
        <v>125</v>
      </c>
      <c r="C98" s="88"/>
      <c r="D98" s="88"/>
      <c r="E98" s="89"/>
    </row>
    <row r="99" spans="1:5" x14ac:dyDescent="0.25">
      <c r="A99" s="36"/>
      <c r="B99" s="33" t="s">
        <v>7</v>
      </c>
      <c r="C99" s="2">
        <v>2</v>
      </c>
      <c r="D99" s="3">
        <v>9500</v>
      </c>
      <c r="E99" s="15">
        <f t="shared" ref="E99:E110" si="4">C99*D99</f>
        <v>19000</v>
      </c>
    </row>
    <row r="100" spans="1:5" x14ac:dyDescent="0.25">
      <c r="A100" s="36"/>
      <c r="B100" s="33" t="s">
        <v>30</v>
      </c>
      <c r="C100" s="2">
        <v>1</v>
      </c>
      <c r="D100" s="3">
        <v>160000</v>
      </c>
      <c r="E100" s="15">
        <f t="shared" si="4"/>
        <v>160000</v>
      </c>
    </row>
    <row r="101" spans="1:5" x14ac:dyDescent="0.25">
      <c r="A101" s="36"/>
      <c r="B101" s="33" t="s">
        <v>12</v>
      </c>
      <c r="C101" s="2">
        <v>2</v>
      </c>
      <c r="D101" s="3">
        <v>19300</v>
      </c>
      <c r="E101" s="15">
        <f t="shared" si="4"/>
        <v>38600</v>
      </c>
    </row>
    <row r="102" spans="1:5" x14ac:dyDescent="0.25">
      <c r="A102" s="36"/>
      <c r="B102" s="33" t="s">
        <v>82</v>
      </c>
      <c r="C102" s="2">
        <v>7</v>
      </c>
      <c r="D102" s="3">
        <v>6200</v>
      </c>
      <c r="E102" s="15">
        <f t="shared" si="4"/>
        <v>43400</v>
      </c>
    </row>
    <row r="103" spans="1:5" x14ac:dyDescent="0.25">
      <c r="A103" s="36"/>
      <c r="B103" s="33" t="s">
        <v>9</v>
      </c>
      <c r="C103" s="2">
        <v>1</v>
      </c>
      <c r="D103" s="3">
        <v>20000</v>
      </c>
      <c r="E103" s="15">
        <f t="shared" si="4"/>
        <v>20000</v>
      </c>
    </row>
    <row r="104" spans="1:5" x14ac:dyDescent="0.25">
      <c r="A104" s="36"/>
      <c r="B104" s="33" t="s">
        <v>4</v>
      </c>
      <c r="C104" s="2">
        <v>2</v>
      </c>
      <c r="D104" s="3">
        <v>7500</v>
      </c>
      <c r="E104" s="15">
        <f t="shared" si="4"/>
        <v>15000</v>
      </c>
    </row>
    <row r="105" spans="1:5" x14ac:dyDescent="0.25">
      <c r="A105" s="36"/>
      <c r="B105" s="33" t="s">
        <v>31</v>
      </c>
      <c r="C105" s="2">
        <v>2</v>
      </c>
      <c r="D105" s="3">
        <v>7300</v>
      </c>
      <c r="E105" s="15">
        <f t="shared" si="4"/>
        <v>14600</v>
      </c>
    </row>
    <row r="106" spans="1:5" x14ac:dyDescent="0.25">
      <c r="A106" s="36"/>
      <c r="B106" s="33" t="s">
        <v>111</v>
      </c>
      <c r="C106" s="2" t="s">
        <v>112</v>
      </c>
      <c r="D106" s="3">
        <v>54000</v>
      </c>
      <c r="E106" s="15">
        <v>54000</v>
      </c>
    </row>
    <row r="107" spans="1:5" x14ac:dyDescent="0.25">
      <c r="A107" s="36"/>
      <c r="B107" s="33" t="s">
        <v>28</v>
      </c>
      <c r="C107" s="2">
        <v>10</v>
      </c>
      <c r="D107" s="3">
        <v>3890</v>
      </c>
      <c r="E107" s="15">
        <f t="shared" si="4"/>
        <v>38900</v>
      </c>
    </row>
    <row r="108" spans="1:5" x14ac:dyDescent="0.25">
      <c r="A108" s="36"/>
      <c r="B108" s="33" t="s">
        <v>27</v>
      </c>
      <c r="C108" s="2">
        <v>10</v>
      </c>
      <c r="D108" s="3">
        <v>3700</v>
      </c>
      <c r="E108" s="15">
        <f t="shared" si="4"/>
        <v>37000</v>
      </c>
    </row>
    <row r="109" spans="1:5" x14ac:dyDescent="0.25">
      <c r="A109" s="36"/>
      <c r="B109" s="33" t="s">
        <v>32</v>
      </c>
      <c r="C109" s="2">
        <v>4</v>
      </c>
      <c r="D109" s="3">
        <v>10000</v>
      </c>
      <c r="E109" s="15">
        <f t="shared" si="4"/>
        <v>40000</v>
      </c>
    </row>
    <row r="110" spans="1:5" x14ac:dyDescent="0.25">
      <c r="A110" s="36"/>
      <c r="B110" s="33" t="s">
        <v>142</v>
      </c>
      <c r="C110" s="2">
        <v>1</v>
      </c>
      <c r="D110" s="3">
        <v>280200</v>
      </c>
      <c r="E110" s="15">
        <f t="shared" si="4"/>
        <v>280200</v>
      </c>
    </row>
    <row r="111" spans="1:5" x14ac:dyDescent="0.25">
      <c r="A111" s="36"/>
      <c r="B111" s="39" t="s">
        <v>202</v>
      </c>
      <c r="C111" s="2"/>
      <c r="D111" s="3"/>
      <c r="E111" s="21">
        <f>SUM(E99:E110)</f>
        <v>760700</v>
      </c>
    </row>
    <row r="112" spans="1:5" ht="16.3" thickBot="1" x14ac:dyDescent="0.3">
      <c r="A112" s="37"/>
      <c r="B112" s="38" t="s">
        <v>201</v>
      </c>
      <c r="C112" s="27"/>
      <c r="D112" s="17"/>
      <c r="E112" s="18">
        <f>E111</f>
        <v>760700</v>
      </c>
    </row>
    <row r="113" spans="1:5" ht="37.549999999999997" customHeight="1" x14ac:dyDescent="0.25">
      <c r="A113" s="19" t="s">
        <v>179</v>
      </c>
      <c r="B113" s="81" t="s">
        <v>139</v>
      </c>
      <c r="C113" s="82"/>
      <c r="D113" s="82"/>
      <c r="E113" s="83"/>
    </row>
    <row r="114" spans="1:5" x14ac:dyDescent="0.25">
      <c r="A114" s="36"/>
      <c r="B114" s="87" t="s">
        <v>125</v>
      </c>
      <c r="C114" s="88"/>
      <c r="D114" s="88"/>
      <c r="E114" s="89"/>
    </row>
    <row r="115" spans="1:5" x14ac:dyDescent="0.25">
      <c r="A115" s="36"/>
      <c r="B115" s="33" t="s">
        <v>40</v>
      </c>
      <c r="C115" s="2">
        <v>2</v>
      </c>
      <c r="D115" s="3">
        <v>24250</v>
      </c>
      <c r="E115" s="15">
        <f t="shared" ref="E115:E126" si="5">C115*D115</f>
        <v>48500</v>
      </c>
    </row>
    <row r="116" spans="1:5" x14ac:dyDescent="0.25">
      <c r="A116" s="36"/>
      <c r="B116" s="33" t="s">
        <v>41</v>
      </c>
      <c r="C116" s="2">
        <v>2</v>
      </c>
      <c r="D116" s="3">
        <v>30700</v>
      </c>
      <c r="E116" s="15">
        <f t="shared" si="5"/>
        <v>61400</v>
      </c>
    </row>
    <row r="117" spans="1:5" x14ac:dyDescent="0.25">
      <c r="A117" s="36"/>
      <c r="B117" s="33" t="s">
        <v>36</v>
      </c>
      <c r="C117" s="2">
        <v>3</v>
      </c>
      <c r="D117" s="3">
        <v>32700</v>
      </c>
      <c r="E117" s="15">
        <f t="shared" si="5"/>
        <v>98100</v>
      </c>
    </row>
    <row r="118" spans="1:5" x14ac:dyDescent="0.25">
      <c r="A118" s="36"/>
      <c r="B118" s="33" t="s">
        <v>42</v>
      </c>
      <c r="C118" s="2">
        <v>3</v>
      </c>
      <c r="D118" s="3">
        <v>19700</v>
      </c>
      <c r="E118" s="15">
        <f t="shared" si="5"/>
        <v>59100</v>
      </c>
    </row>
    <row r="119" spans="1:5" x14ac:dyDescent="0.25">
      <c r="A119" s="36"/>
      <c r="B119" s="33" t="s">
        <v>44</v>
      </c>
      <c r="C119" s="2">
        <v>2</v>
      </c>
      <c r="D119" s="3">
        <v>11500</v>
      </c>
      <c r="E119" s="15">
        <f t="shared" si="5"/>
        <v>23000</v>
      </c>
    </row>
    <row r="120" spans="1:5" x14ac:dyDescent="0.25">
      <c r="A120" s="36"/>
      <c r="B120" s="33" t="s">
        <v>45</v>
      </c>
      <c r="C120" s="2">
        <v>1</v>
      </c>
      <c r="D120" s="3">
        <v>73500</v>
      </c>
      <c r="E120" s="15">
        <f t="shared" si="5"/>
        <v>73500</v>
      </c>
    </row>
    <row r="121" spans="1:5" x14ac:dyDescent="0.25">
      <c r="A121" s="36"/>
      <c r="B121" s="33" t="s">
        <v>46</v>
      </c>
      <c r="C121" s="2">
        <v>1</v>
      </c>
      <c r="D121" s="3">
        <v>18700</v>
      </c>
      <c r="E121" s="15">
        <f t="shared" si="5"/>
        <v>18700</v>
      </c>
    </row>
    <row r="122" spans="1:5" x14ac:dyDescent="0.25">
      <c r="A122" s="36"/>
      <c r="B122" s="33" t="s">
        <v>35</v>
      </c>
      <c r="C122" s="2">
        <v>1</v>
      </c>
      <c r="D122" s="3">
        <v>35550</v>
      </c>
      <c r="E122" s="15">
        <f t="shared" si="5"/>
        <v>35550</v>
      </c>
    </row>
    <row r="123" spans="1:5" x14ac:dyDescent="0.25">
      <c r="A123" s="36"/>
      <c r="B123" s="33" t="s">
        <v>47</v>
      </c>
      <c r="C123" s="2">
        <v>2</v>
      </c>
      <c r="D123" s="3">
        <v>2900</v>
      </c>
      <c r="E123" s="15">
        <f t="shared" si="5"/>
        <v>5800</v>
      </c>
    </row>
    <row r="124" spans="1:5" x14ac:dyDescent="0.25">
      <c r="A124" s="36"/>
      <c r="B124" s="33" t="s">
        <v>37</v>
      </c>
      <c r="C124" s="2">
        <v>1</v>
      </c>
      <c r="D124" s="3">
        <v>61500</v>
      </c>
      <c r="E124" s="15">
        <f t="shared" si="5"/>
        <v>61500</v>
      </c>
    </row>
    <row r="125" spans="1:5" x14ac:dyDescent="0.25">
      <c r="A125" s="36"/>
      <c r="B125" s="33" t="s">
        <v>48</v>
      </c>
      <c r="C125" s="2">
        <v>1</v>
      </c>
      <c r="D125" s="3">
        <v>23400</v>
      </c>
      <c r="E125" s="15">
        <f t="shared" si="5"/>
        <v>23400</v>
      </c>
    </row>
    <row r="126" spans="1:5" x14ac:dyDescent="0.25">
      <c r="A126" s="36"/>
      <c r="B126" s="33" t="s">
        <v>38</v>
      </c>
      <c r="C126" s="2">
        <v>2</v>
      </c>
      <c r="D126" s="3">
        <v>38700</v>
      </c>
      <c r="E126" s="15">
        <f t="shared" si="5"/>
        <v>77400</v>
      </c>
    </row>
    <row r="127" spans="1:5" x14ac:dyDescent="0.25">
      <c r="A127" s="36"/>
      <c r="B127" s="39" t="s">
        <v>198</v>
      </c>
      <c r="C127" s="2"/>
      <c r="D127" s="3"/>
      <c r="E127" s="21">
        <f>SUM(E115:E126)</f>
        <v>585950</v>
      </c>
    </row>
    <row r="128" spans="1:5" x14ac:dyDescent="0.25">
      <c r="A128" s="36"/>
      <c r="B128" s="78" t="s">
        <v>143</v>
      </c>
      <c r="C128" s="79"/>
      <c r="D128" s="79"/>
      <c r="E128" s="80"/>
    </row>
    <row r="129" spans="1:5" x14ac:dyDescent="0.25">
      <c r="A129" s="36"/>
      <c r="B129" s="33" t="s">
        <v>43</v>
      </c>
      <c r="C129" s="2">
        <v>2</v>
      </c>
      <c r="D129" s="3">
        <v>1520</v>
      </c>
      <c r="E129" s="15">
        <f>C129*D129</f>
        <v>3040</v>
      </c>
    </row>
    <row r="130" spans="1:5" x14ac:dyDescent="0.25">
      <c r="A130" s="36"/>
      <c r="B130" s="39" t="s">
        <v>196</v>
      </c>
      <c r="C130" s="2"/>
      <c r="D130" s="3"/>
      <c r="E130" s="21">
        <f>SUM(E129)</f>
        <v>3040</v>
      </c>
    </row>
    <row r="131" spans="1:5" ht="16.3" thickBot="1" x14ac:dyDescent="0.3">
      <c r="A131" s="37"/>
      <c r="B131" s="38" t="s">
        <v>203</v>
      </c>
      <c r="C131" s="47"/>
      <c r="D131" s="26"/>
      <c r="E131" s="18">
        <f>E127+E130</f>
        <v>588990</v>
      </c>
    </row>
    <row r="132" spans="1:5" x14ac:dyDescent="0.25">
      <c r="A132" s="19" t="s">
        <v>180</v>
      </c>
      <c r="B132" s="92" t="s">
        <v>140</v>
      </c>
      <c r="C132" s="93"/>
      <c r="D132" s="93"/>
      <c r="E132" s="94"/>
    </row>
    <row r="133" spans="1:5" x14ac:dyDescent="0.25">
      <c r="A133" s="36"/>
      <c r="B133" s="78" t="s">
        <v>143</v>
      </c>
      <c r="C133" s="79"/>
      <c r="D133" s="79"/>
      <c r="E133" s="80"/>
    </row>
    <row r="134" spans="1:5" x14ac:dyDescent="0.25">
      <c r="A134" s="36"/>
      <c r="B134" s="33" t="s">
        <v>53</v>
      </c>
      <c r="C134" s="2">
        <v>2</v>
      </c>
      <c r="D134" s="3">
        <v>2400</v>
      </c>
      <c r="E134" s="15">
        <f>C134*D134</f>
        <v>4800</v>
      </c>
    </row>
    <row r="135" spans="1:5" x14ac:dyDescent="0.25">
      <c r="A135" s="36"/>
      <c r="B135" s="33" t="s">
        <v>39</v>
      </c>
      <c r="C135" s="2">
        <v>4</v>
      </c>
      <c r="D135" s="3">
        <v>520</v>
      </c>
      <c r="E135" s="15">
        <f>C135*D135</f>
        <v>2080</v>
      </c>
    </row>
    <row r="136" spans="1:5" x14ac:dyDescent="0.25">
      <c r="A136" s="36"/>
      <c r="B136" s="33" t="s">
        <v>56</v>
      </c>
      <c r="C136" s="2">
        <v>4</v>
      </c>
      <c r="D136" s="3">
        <v>545</v>
      </c>
      <c r="E136" s="15">
        <f>C136*D136</f>
        <v>2180</v>
      </c>
    </row>
    <row r="137" spans="1:5" x14ac:dyDescent="0.25">
      <c r="A137" s="36"/>
      <c r="B137" s="33" t="s">
        <v>60</v>
      </c>
      <c r="C137" s="2">
        <v>7</v>
      </c>
      <c r="D137" s="3">
        <v>350</v>
      </c>
      <c r="E137" s="15">
        <f>C137*D137</f>
        <v>2450</v>
      </c>
    </row>
    <row r="138" spans="1:5" x14ac:dyDescent="0.25">
      <c r="A138" s="36"/>
      <c r="B138" s="39" t="s">
        <v>196</v>
      </c>
      <c r="C138" s="2"/>
      <c r="D138" s="3"/>
      <c r="E138" s="21">
        <f>SUM(E134:E137)</f>
        <v>11510</v>
      </c>
    </row>
    <row r="139" spans="1:5" x14ac:dyDescent="0.25">
      <c r="A139" s="46"/>
      <c r="B139" s="87" t="s">
        <v>125</v>
      </c>
      <c r="C139" s="88"/>
      <c r="D139" s="88"/>
      <c r="E139" s="89"/>
    </row>
    <row r="140" spans="1:5" x14ac:dyDescent="0.25">
      <c r="A140" s="36"/>
      <c r="B140" s="33" t="s">
        <v>63</v>
      </c>
      <c r="C140" s="2">
        <v>10</v>
      </c>
      <c r="D140" s="3">
        <v>49000</v>
      </c>
      <c r="E140" s="15">
        <f t="shared" ref="E140:E158" si="6">C140*D140</f>
        <v>490000</v>
      </c>
    </row>
    <row r="141" spans="1:5" x14ac:dyDescent="0.25">
      <c r="A141" s="36"/>
      <c r="B141" s="33" t="s">
        <v>24</v>
      </c>
      <c r="C141" s="2">
        <v>1</v>
      </c>
      <c r="D141" s="3">
        <v>165000</v>
      </c>
      <c r="E141" s="15">
        <f t="shared" si="6"/>
        <v>165000</v>
      </c>
    </row>
    <row r="142" spans="1:5" x14ac:dyDescent="0.25">
      <c r="A142" s="36"/>
      <c r="B142" s="33" t="s">
        <v>49</v>
      </c>
      <c r="C142" s="2">
        <v>2</v>
      </c>
      <c r="D142" s="3">
        <v>87000</v>
      </c>
      <c r="E142" s="15">
        <f t="shared" si="6"/>
        <v>174000</v>
      </c>
    </row>
    <row r="143" spans="1:5" x14ac:dyDescent="0.25">
      <c r="A143" s="36"/>
      <c r="B143" s="33" t="s">
        <v>12</v>
      </c>
      <c r="C143" s="2">
        <v>6</v>
      </c>
      <c r="D143" s="3">
        <v>19300</v>
      </c>
      <c r="E143" s="15">
        <f t="shared" si="6"/>
        <v>115800</v>
      </c>
    </row>
    <row r="144" spans="1:5" x14ac:dyDescent="0.25">
      <c r="A144" s="36"/>
      <c r="B144" s="33" t="s">
        <v>50</v>
      </c>
      <c r="C144" s="2">
        <v>4</v>
      </c>
      <c r="D144" s="3">
        <v>14500</v>
      </c>
      <c r="E144" s="15">
        <f t="shared" si="6"/>
        <v>58000</v>
      </c>
    </row>
    <row r="145" spans="1:5" x14ac:dyDescent="0.25">
      <c r="A145" s="36"/>
      <c r="B145" s="33" t="s">
        <v>51</v>
      </c>
      <c r="C145" s="2">
        <v>2</v>
      </c>
      <c r="D145" s="3">
        <v>125000</v>
      </c>
      <c r="E145" s="15">
        <f t="shared" si="6"/>
        <v>250000</v>
      </c>
    </row>
    <row r="146" spans="1:5" x14ac:dyDescent="0.25">
      <c r="A146" s="36"/>
      <c r="B146" s="34" t="s">
        <v>34</v>
      </c>
      <c r="C146" s="2">
        <v>1</v>
      </c>
      <c r="D146" s="3">
        <v>300000</v>
      </c>
      <c r="E146" s="15">
        <f t="shared" si="6"/>
        <v>300000</v>
      </c>
    </row>
    <row r="147" spans="1:5" x14ac:dyDescent="0.25">
      <c r="A147" s="36"/>
      <c r="B147" s="33" t="s">
        <v>52</v>
      </c>
      <c r="C147" s="2">
        <v>1</v>
      </c>
      <c r="D147" s="3">
        <v>98000</v>
      </c>
      <c r="E147" s="15">
        <f t="shared" si="6"/>
        <v>98000</v>
      </c>
    </row>
    <row r="148" spans="1:5" x14ac:dyDescent="0.25">
      <c r="A148" s="36"/>
      <c r="B148" s="33" t="s">
        <v>11</v>
      </c>
      <c r="C148" s="2">
        <v>1</v>
      </c>
      <c r="D148" s="3">
        <v>9900</v>
      </c>
      <c r="E148" s="15">
        <f t="shared" si="6"/>
        <v>9900</v>
      </c>
    </row>
    <row r="149" spans="1:5" x14ac:dyDescent="0.25">
      <c r="A149" s="36"/>
      <c r="B149" s="33" t="s">
        <v>7</v>
      </c>
      <c r="C149" s="2">
        <v>3</v>
      </c>
      <c r="D149" s="3">
        <v>9500</v>
      </c>
      <c r="E149" s="15">
        <f t="shared" si="6"/>
        <v>28500</v>
      </c>
    </row>
    <row r="150" spans="1:5" x14ac:dyDescent="0.25">
      <c r="A150" s="36"/>
      <c r="B150" s="33" t="s">
        <v>54</v>
      </c>
      <c r="C150" s="2">
        <v>3</v>
      </c>
      <c r="D150" s="3">
        <v>15000</v>
      </c>
      <c r="E150" s="15">
        <f t="shared" si="6"/>
        <v>45000</v>
      </c>
    </row>
    <row r="151" spans="1:5" x14ac:dyDescent="0.25">
      <c r="A151" s="36"/>
      <c r="B151" s="33" t="s">
        <v>33</v>
      </c>
      <c r="C151" s="2">
        <v>3</v>
      </c>
      <c r="D151" s="3">
        <v>8071</v>
      </c>
      <c r="E151" s="15">
        <f t="shared" si="6"/>
        <v>24213</v>
      </c>
    </row>
    <row r="152" spans="1:5" x14ac:dyDescent="0.25">
      <c r="A152" s="36"/>
      <c r="B152" s="33" t="s">
        <v>55</v>
      </c>
      <c r="C152" s="2">
        <v>3</v>
      </c>
      <c r="D152" s="3">
        <v>19000</v>
      </c>
      <c r="E152" s="15">
        <f t="shared" si="6"/>
        <v>57000</v>
      </c>
    </row>
    <row r="153" spans="1:5" x14ac:dyDescent="0.25">
      <c r="A153" s="36"/>
      <c r="B153" s="33" t="s">
        <v>57</v>
      </c>
      <c r="C153" s="2">
        <v>3</v>
      </c>
      <c r="D153" s="3">
        <v>12000</v>
      </c>
      <c r="E153" s="15">
        <f t="shared" si="6"/>
        <v>36000</v>
      </c>
    </row>
    <row r="154" spans="1:5" x14ac:dyDescent="0.25">
      <c r="A154" s="36"/>
      <c r="B154" s="33" t="s">
        <v>58</v>
      </c>
      <c r="C154" s="2">
        <v>2</v>
      </c>
      <c r="D154" s="3">
        <v>5000</v>
      </c>
      <c r="E154" s="15">
        <f t="shared" si="6"/>
        <v>10000</v>
      </c>
    </row>
    <row r="155" spans="1:5" x14ac:dyDescent="0.25">
      <c r="A155" s="36"/>
      <c r="B155" s="33" t="s">
        <v>59</v>
      </c>
      <c r="C155" s="2">
        <v>2</v>
      </c>
      <c r="D155" s="3">
        <v>10000</v>
      </c>
      <c r="E155" s="15">
        <f t="shared" si="6"/>
        <v>20000</v>
      </c>
    </row>
    <row r="156" spans="1:5" x14ac:dyDescent="0.25">
      <c r="A156" s="36"/>
      <c r="B156" s="33" t="s">
        <v>9</v>
      </c>
      <c r="C156" s="2">
        <v>2</v>
      </c>
      <c r="D156" s="3">
        <v>20000</v>
      </c>
      <c r="E156" s="15">
        <f t="shared" si="6"/>
        <v>40000</v>
      </c>
    </row>
    <row r="157" spans="1:5" ht="31.25" x14ac:dyDescent="0.25">
      <c r="A157" s="36"/>
      <c r="B157" s="34" t="s">
        <v>61</v>
      </c>
      <c r="C157" s="2">
        <v>4</v>
      </c>
      <c r="D157" s="3">
        <v>8000</v>
      </c>
      <c r="E157" s="15">
        <f t="shared" si="6"/>
        <v>32000</v>
      </c>
    </row>
    <row r="158" spans="1:5" ht="23.8" customHeight="1" x14ac:dyDescent="0.25">
      <c r="A158" s="36"/>
      <c r="B158" s="34" t="s">
        <v>62</v>
      </c>
      <c r="C158" s="2">
        <v>1</v>
      </c>
      <c r="D158" s="3">
        <v>142000</v>
      </c>
      <c r="E158" s="15">
        <f t="shared" si="6"/>
        <v>142000</v>
      </c>
    </row>
    <row r="159" spans="1:5" x14ac:dyDescent="0.25">
      <c r="A159" s="36"/>
      <c r="B159" s="39" t="s">
        <v>198</v>
      </c>
      <c r="C159" s="2"/>
      <c r="D159" s="3"/>
      <c r="E159" s="21">
        <f>SUM(E140:E158)</f>
        <v>2095413</v>
      </c>
    </row>
    <row r="160" spans="1:5" ht="16.3" thickBot="1" x14ac:dyDescent="0.3">
      <c r="A160" s="37"/>
      <c r="B160" s="38" t="s">
        <v>204</v>
      </c>
      <c r="C160" s="27"/>
      <c r="D160" s="17"/>
      <c r="E160" s="18">
        <f>E159+E138</f>
        <v>2106923</v>
      </c>
    </row>
    <row r="161" spans="1:5" ht="38.049999999999997" customHeight="1" x14ac:dyDescent="0.25">
      <c r="A161" s="19" t="s">
        <v>181</v>
      </c>
      <c r="B161" s="92" t="s">
        <v>216</v>
      </c>
      <c r="C161" s="93"/>
      <c r="D161" s="93"/>
      <c r="E161" s="94"/>
    </row>
    <row r="162" spans="1:5" x14ac:dyDescent="0.25">
      <c r="A162" s="36"/>
      <c r="B162" s="78" t="s">
        <v>143</v>
      </c>
      <c r="C162" s="79"/>
      <c r="D162" s="79"/>
      <c r="E162" s="80"/>
    </row>
    <row r="163" spans="1:5" x14ac:dyDescent="0.25">
      <c r="A163" s="36"/>
      <c r="B163" s="33" t="s">
        <v>85</v>
      </c>
      <c r="C163" s="4">
        <v>5</v>
      </c>
      <c r="D163" s="3">
        <v>1280</v>
      </c>
      <c r="E163" s="15">
        <f>C163*D163</f>
        <v>6400</v>
      </c>
    </row>
    <row r="164" spans="1:5" x14ac:dyDescent="0.25">
      <c r="A164" s="36"/>
      <c r="B164" s="33" t="s">
        <v>90</v>
      </c>
      <c r="C164" s="4">
        <v>18</v>
      </c>
      <c r="D164" s="3">
        <v>800</v>
      </c>
      <c r="E164" s="15">
        <f>C164*D164</f>
        <v>14400</v>
      </c>
    </row>
    <row r="165" spans="1:5" x14ac:dyDescent="0.25">
      <c r="A165" s="36"/>
      <c r="B165" s="33" t="s">
        <v>60</v>
      </c>
      <c r="C165" s="4">
        <v>27</v>
      </c>
      <c r="D165" s="3">
        <v>423</v>
      </c>
      <c r="E165" s="15">
        <f>C165*D165</f>
        <v>11421</v>
      </c>
    </row>
    <row r="166" spans="1:5" x14ac:dyDescent="0.25">
      <c r="A166" s="36"/>
      <c r="B166" s="33" t="s">
        <v>91</v>
      </c>
      <c r="C166" s="4">
        <v>3</v>
      </c>
      <c r="D166" s="3">
        <v>500</v>
      </c>
      <c r="E166" s="15">
        <f>C166*D166</f>
        <v>1500</v>
      </c>
    </row>
    <row r="167" spans="1:5" x14ac:dyDescent="0.25">
      <c r="A167" s="36"/>
      <c r="B167" s="33" t="s">
        <v>58</v>
      </c>
      <c r="C167" s="4">
        <v>3</v>
      </c>
      <c r="D167" s="3">
        <v>1200</v>
      </c>
      <c r="E167" s="15">
        <f>C167*D167</f>
        <v>3600</v>
      </c>
    </row>
    <row r="168" spans="1:5" x14ac:dyDescent="0.25">
      <c r="A168" s="36"/>
      <c r="B168" s="39" t="s">
        <v>196</v>
      </c>
      <c r="C168" s="2"/>
      <c r="D168" s="3"/>
      <c r="E168" s="21">
        <f>SUM(E163:E167)</f>
        <v>37321</v>
      </c>
    </row>
    <row r="169" spans="1:5" x14ac:dyDescent="0.25">
      <c r="A169" s="46"/>
      <c r="B169" s="87" t="s">
        <v>125</v>
      </c>
      <c r="C169" s="88"/>
      <c r="D169" s="88"/>
      <c r="E169" s="89"/>
    </row>
    <row r="170" spans="1:5" x14ac:dyDescent="0.25">
      <c r="A170" s="36"/>
      <c r="B170" s="33" t="s">
        <v>86</v>
      </c>
      <c r="C170" s="4">
        <v>9</v>
      </c>
      <c r="D170" s="3">
        <v>2300</v>
      </c>
      <c r="E170" s="15">
        <f t="shared" ref="E170:E198" si="7">C170*D170</f>
        <v>20700</v>
      </c>
    </row>
    <row r="171" spans="1:5" x14ac:dyDescent="0.25">
      <c r="A171" s="36"/>
      <c r="B171" s="33" t="s">
        <v>64</v>
      </c>
      <c r="C171" s="4">
        <v>18</v>
      </c>
      <c r="D171" s="3">
        <v>2300</v>
      </c>
      <c r="E171" s="15">
        <f t="shared" si="7"/>
        <v>41400</v>
      </c>
    </row>
    <row r="172" spans="1:5" x14ac:dyDescent="0.25">
      <c r="A172" s="36"/>
      <c r="B172" s="33" t="s">
        <v>87</v>
      </c>
      <c r="C172" s="4">
        <v>1</v>
      </c>
      <c r="D172" s="3">
        <v>25000</v>
      </c>
      <c r="E172" s="15">
        <f t="shared" si="7"/>
        <v>25000</v>
      </c>
    </row>
    <row r="173" spans="1:5" x14ac:dyDescent="0.25">
      <c r="A173" s="36"/>
      <c r="B173" s="33" t="s">
        <v>8</v>
      </c>
      <c r="C173" s="4">
        <v>1</v>
      </c>
      <c r="D173" s="3">
        <v>18000</v>
      </c>
      <c r="E173" s="15">
        <f t="shared" si="7"/>
        <v>18000</v>
      </c>
    </row>
    <row r="174" spans="1:5" x14ac:dyDescent="0.25">
      <c r="A174" s="36"/>
      <c r="B174" s="33" t="s">
        <v>88</v>
      </c>
      <c r="C174" s="4">
        <v>1</v>
      </c>
      <c r="D174" s="3">
        <v>18565</v>
      </c>
      <c r="E174" s="15">
        <f t="shared" si="7"/>
        <v>18565</v>
      </c>
    </row>
    <row r="175" spans="1:5" x14ac:dyDescent="0.25">
      <c r="A175" s="36"/>
      <c r="B175" s="33" t="s">
        <v>89</v>
      </c>
      <c r="C175" s="4">
        <v>13</v>
      </c>
      <c r="D175" s="3">
        <v>3050</v>
      </c>
      <c r="E175" s="15">
        <f t="shared" si="7"/>
        <v>39650</v>
      </c>
    </row>
    <row r="176" spans="1:5" x14ac:dyDescent="0.25">
      <c r="A176" s="36"/>
      <c r="B176" s="33" t="s">
        <v>92</v>
      </c>
      <c r="C176" s="4">
        <v>1</v>
      </c>
      <c r="D176" s="3">
        <v>1580000</v>
      </c>
      <c r="E176" s="15">
        <f t="shared" si="7"/>
        <v>1580000</v>
      </c>
    </row>
    <row r="177" spans="1:5" x14ac:dyDescent="0.25">
      <c r="A177" s="36"/>
      <c r="B177" s="33" t="s">
        <v>7</v>
      </c>
      <c r="C177" s="4">
        <v>1</v>
      </c>
      <c r="D177" s="3">
        <v>9900</v>
      </c>
      <c r="E177" s="15">
        <f t="shared" si="7"/>
        <v>9900</v>
      </c>
    </row>
    <row r="178" spans="1:5" ht="17.350000000000001" customHeight="1" x14ac:dyDescent="0.25">
      <c r="A178" s="36"/>
      <c r="B178" s="34" t="s">
        <v>93</v>
      </c>
      <c r="C178" s="4">
        <v>1</v>
      </c>
      <c r="D178" s="3">
        <v>30700</v>
      </c>
      <c r="E178" s="15">
        <f t="shared" si="7"/>
        <v>30700</v>
      </c>
    </row>
    <row r="179" spans="1:5" ht="18" customHeight="1" x14ac:dyDescent="0.25">
      <c r="A179" s="36"/>
      <c r="B179" s="34" t="s">
        <v>94</v>
      </c>
      <c r="C179" s="4">
        <v>1</v>
      </c>
      <c r="D179" s="3">
        <v>23200</v>
      </c>
      <c r="E179" s="15">
        <f t="shared" si="7"/>
        <v>23200</v>
      </c>
    </row>
    <row r="180" spans="1:5" x14ac:dyDescent="0.25">
      <c r="A180" s="36"/>
      <c r="B180" s="33" t="s">
        <v>95</v>
      </c>
      <c r="C180" s="4">
        <v>1</v>
      </c>
      <c r="D180" s="3">
        <v>15300</v>
      </c>
      <c r="E180" s="15">
        <f t="shared" si="7"/>
        <v>15300</v>
      </c>
    </row>
    <row r="181" spans="1:5" x14ac:dyDescent="0.25">
      <c r="A181" s="36"/>
      <c r="B181" s="33" t="s">
        <v>96</v>
      </c>
      <c r="C181" s="4">
        <v>1</v>
      </c>
      <c r="D181" s="3">
        <v>38700</v>
      </c>
      <c r="E181" s="15">
        <f t="shared" si="7"/>
        <v>38700</v>
      </c>
    </row>
    <row r="182" spans="1:5" x14ac:dyDescent="0.25">
      <c r="A182" s="36"/>
      <c r="B182" s="33" t="s">
        <v>44</v>
      </c>
      <c r="C182" s="4">
        <v>2</v>
      </c>
      <c r="D182" s="3">
        <v>8500</v>
      </c>
      <c r="E182" s="15">
        <f t="shared" si="7"/>
        <v>17000</v>
      </c>
    </row>
    <row r="183" spans="1:5" x14ac:dyDescent="0.25">
      <c r="A183" s="36"/>
      <c r="B183" s="33" t="s">
        <v>97</v>
      </c>
      <c r="C183" s="4">
        <v>1</v>
      </c>
      <c r="D183" s="3">
        <v>4900</v>
      </c>
      <c r="E183" s="15">
        <f t="shared" si="7"/>
        <v>4900</v>
      </c>
    </row>
    <row r="184" spans="1:5" x14ac:dyDescent="0.25">
      <c r="A184" s="36"/>
      <c r="B184" s="33" t="s">
        <v>98</v>
      </c>
      <c r="C184" s="4">
        <v>1</v>
      </c>
      <c r="D184" s="3">
        <v>25070</v>
      </c>
      <c r="E184" s="15">
        <f t="shared" si="7"/>
        <v>25070</v>
      </c>
    </row>
    <row r="185" spans="1:5" x14ac:dyDescent="0.25">
      <c r="A185" s="36"/>
      <c r="B185" s="33" t="s">
        <v>99</v>
      </c>
      <c r="C185" s="4">
        <v>1</v>
      </c>
      <c r="D185" s="3">
        <v>11300</v>
      </c>
      <c r="E185" s="15">
        <f t="shared" si="7"/>
        <v>11300</v>
      </c>
    </row>
    <row r="186" spans="1:5" x14ac:dyDescent="0.25">
      <c r="A186" s="36"/>
      <c r="B186" s="33" t="s">
        <v>100</v>
      </c>
      <c r="C186" s="4">
        <v>1</v>
      </c>
      <c r="D186" s="3">
        <v>25000</v>
      </c>
      <c r="E186" s="15">
        <f t="shared" si="7"/>
        <v>25000</v>
      </c>
    </row>
    <row r="187" spans="1:5" x14ac:dyDescent="0.25">
      <c r="A187" s="36"/>
      <c r="B187" s="33" t="s">
        <v>101</v>
      </c>
      <c r="C187" s="4">
        <v>1</v>
      </c>
      <c r="D187" s="3">
        <v>107000</v>
      </c>
      <c r="E187" s="15">
        <f t="shared" si="7"/>
        <v>107000</v>
      </c>
    </row>
    <row r="188" spans="1:5" x14ac:dyDescent="0.25">
      <c r="A188" s="36"/>
      <c r="B188" s="33" t="s">
        <v>25</v>
      </c>
      <c r="C188" s="4">
        <v>1</v>
      </c>
      <c r="D188" s="3">
        <v>9500</v>
      </c>
      <c r="E188" s="15">
        <f t="shared" si="7"/>
        <v>9500</v>
      </c>
    </row>
    <row r="189" spans="1:5" x14ac:dyDescent="0.25">
      <c r="A189" s="36"/>
      <c r="B189" s="33" t="s">
        <v>23</v>
      </c>
      <c r="C189" s="4">
        <v>1</v>
      </c>
      <c r="D189" s="3">
        <v>9000</v>
      </c>
      <c r="E189" s="15">
        <f t="shared" si="7"/>
        <v>9000</v>
      </c>
    </row>
    <row r="190" spans="1:5" x14ac:dyDescent="0.25">
      <c r="A190" s="36"/>
      <c r="B190" s="33" t="s">
        <v>29</v>
      </c>
      <c r="C190" s="4">
        <v>10</v>
      </c>
      <c r="D190" s="3">
        <v>2500</v>
      </c>
      <c r="E190" s="15">
        <f t="shared" si="7"/>
        <v>25000</v>
      </c>
    </row>
    <row r="191" spans="1:5" x14ac:dyDescent="0.25">
      <c r="A191" s="36"/>
      <c r="B191" s="33" t="s">
        <v>32</v>
      </c>
      <c r="C191" s="4">
        <v>3</v>
      </c>
      <c r="D191" s="3">
        <v>4050</v>
      </c>
      <c r="E191" s="15">
        <f t="shared" si="7"/>
        <v>12150</v>
      </c>
    </row>
    <row r="192" spans="1:5" x14ac:dyDescent="0.25">
      <c r="A192" s="36"/>
      <c r="B192" s="33" t="s">
        <v>11</v>
      </c>
      <c r="C192" s="4">
        <v>5</v>
      </c>
      <c r="D192" s="3">
        <v>7988</v>
      </c>
      <c r="E192" s="15">
        <f t="shared" si="7"/>
        <v>39940</v>
      </c>
    </row>
    <row r="193" spans="1:5" x14ac:dyDescent="0.25">
      <c r="A193" s="36"/>
      <c r="B193" s="33" t="s">
        <v>84</v>
      </c>
      <c r="C193" s="4">
        <v>1</v>
      </c>
      <c r="D193" s="3">
        <v>9600</v>
      </c>
      <c r="E193" s="15">
        <f t="shared" si="7"/>
        <v>9600</v>
      </c>
    </row>
    <row r="194" spans="1:5" x14ac:dyDescent="0.25">
      <c r="A194" s="36"/>
      <c r="B194" s="33" t="s">
        <v>102</v>
      </c>
      <c r="C194" s="4">
        <v>1</v>
      </c>
      <c r="D194" s="3">
        <v>8720</v>
      </c>
      <c r="E194" s="15">
        <f t="shared" si="7"/>
        <v>8720</v>
      </c>
    </row>
    <row r="195" spans="1:5" x14ac:dyDescent="0.25">
      <c r="A195" s="36"/>
      <c r="B195" s="33" t="s">
        <v>103</v>
      </c>
      <c r="C195" s="4">
        <v>1</v>
      </c>
      <c r="D195" s="3">
        <v>35000</v>
      </c>
      <c r="E195" s="15">
        <f t="shared" si="7"/>
        <v>35000</v>
      </c>
    </row>
    <row r="196" spans="1:5" x14ac:dyDescent="0.25">
      <c r="A196" s="36"/>
      <c r="B196" s="33" t="s">
        <v>28</v>
      </c>
      <c r="C196" s="4">
        <v>27</v>
      </c>
      <c r="D196" s="3">
        <v>1900</v>
      </c>
      <c r="E196" s="15">
        <f t="shared" si="7"/>
        <v>51300</v>
      </c>
    </row>
    <row r="197" spans="1:5" x14ac:dyDescent="0.25">
      <c r="A197" s="36"/>
      <c r="B197" s="33" t="s">
        <v>104</v>
      </c>
      <c r="C197" s="4">
        <v>6</v>
      </c>
      <c r="D197" s="3">
        <v>9600</v>
      </c>
      <c r="E197" s="15">
        <f t="shared" si="7"/>
        <v>57600</v>
      </c>
    </row>
    <row r="198" spans="1:5" x14ac:dyDescent="0.25">
      <c r="A198" s="36"/>
      <c r="B198" s="33" t="s">
        <v>105</v>
      </c>
      <c r="C198" s="4">
        <v>2</v>
      </c>
      <c r="D198" s="3">
        <v>3050</v>
      </c>
      <c r="E198" s="15">
        <f t="shared" si="7"/>
        <v>6100</v>
      </c>
    </row>
    <row r="199" spans="1:5" x14ac:dyDescent="0.25">
      <c r="A199" s="36"/>
      <c r="B199" s="39" t="s">
        <v>198</v>
      </c>
      <c r="C199" s="2"/>
      <c r="D199" s="3"/>
      <c r="E199" s="21">
        <f>SUM(E170:E198)</f>
        <v>2315295</v>
      </c>
    </row>
    <row r="200" spans="1:5" ht="16.3" thickBot="1" x14ac:dyDescent="0.3">
      <c r="A200" s="37"/>
      <c r="B200" s="38" t="s">
        <v>205</v>
      </c>
      <c r="C200" s="27"/>
      <c r="D200" s="17"/>
      <c r="E200" s="18">
        <f>E199+E168</f>
        <v>2352616</v>
      </c>
    </row>
    <row r="201" spans="1:5" ht="36.700000000000003" customHeight="1" x14ac:dyDescent="0.25">
      <c r="A201" s="19" t="s">
        <v>182</v>
      </c>
      <c r="B201" s="81" t="s">
        <v>217</v>
      </c>
      <c r="C201" s="82"/>
      <c r="D201" s="82"/>
      <c r="E201" s="83"/>
    </row>
    <row r="202" spans="1:5" x14ac:dyDescent="0.25">
      <c r="A202" s="36"/>
      <c r="B202" s="78" t="s">
        <v>143</v>
      </c>
      <c r="C202" s="79"/>
      <c r="D202" s="79"/>
      <c r="E202" s="80"/>
    </row>
    <row r="203" spans="1:5" x14ac:dyDescent="0.25">
      <c r="A203" s="36"/>
      <c r="B203" s="42" t="s">
        <v>144</v>
      </c>
      <c r="C203" s="2">
        <v>2</v>
      </c>
      <c r="D203" s="3">
        <v>1079</v>
      </c>
      <c r="E203" s="15">
        <f>C203*D203</f>
        <v>2158</v>
      </c>
    </row>
    <row r="204" spans="1:5" x14ac:dyDescent="0.25">
      <c r="A204" s="36"/>
      <c r="B204" s="42" t="s">
        <v>73</v>
      </c>
      <c r="C204" s="2">
        <v>6</v>
      </c>
      <c r="D204" s="3">
        <v>66</v>
      </c>
      <c r="E204" s="15">
        <f>C204*D204</f>
        <v>396</v>
      </c>
    </row>
    <row r="205" spans="1:5" x14ac:dyDescent="0.25">
      <c r="A205" s="36"/>
      <c r="B205" s="33" t="s">
        <v>72</v>
      </c>
      <c r="C205" s="2">
        <v>1</v>
      </c>
      <c r="D205" s="3">
        <v>1599</v>
      </c>
      <c r="E205" s="15">
        <f>C205*D205</f>
        <v>1599</v>
      </c>
    </row>
    <row r="206" spans="1:5" x14ac:dyDescent="0.25">
      <c r="A206" s="36"/>
      <c r="B206" s="39" t="s">
        <v>196</v>
      </c>
      <c r="C206" s="1"/>
      <c r="D206" s="5"/>
      <c r="E206" s="21">
        <f>SUM(E203:E205)</f>
        <v>4153</v>
      </c>
    </row>
    <row r="207" spans="1:5" x14ac:dyDescent="0.25">
      <c r="A207" s="36"/>
      <c r="B207" s="78" t="s">
        <v>125</v>
      </c>
      <c r="C207" s="79"/>
      <c r="D207" s="79"/>
      <c r="E207" s="80"/>
    </row>
    <row r="208" spans="1:5" x14ac:dyDescent="0.25">
      <c r="A208" s="36"/>
      <c r="B208" s="33" t="s">
        <v>113</v>
      </c>
      <c r="C208" s="2" t="s">
        <v>112</v>
      </c>
      <c r="D208" s="3">
        <v>60525</v>
      </c>
      <c r="E208" s="28">
        <v>60525</v>
      </c>
    </row>
    <row r="209" spans="1:5" x14ac:dyDescent="0.25">
      <c r="A209" s="36"/>
      <c r="B209" s="33" t="s">
        <v>71</v>
      </c>
      <c r="C209" s="2">
        <v>2</v>
      </c>
      <c r="D209" s="3">
        <v>14700</v>
      </c>
      <c r="E209" s="15">
        <f t="shared" ref="E209" si="8">C209*D209</f>
        <v>29400</v>
      </c>
    </row>
    <row r="210" spans="1:5" x14ac:dyDescent="0.25">
      <c r="A210" s="36"/>
      <c r="B210" s="39" t="s">
        <v>198</v>
      </c>
      <c r="C210" s="2"/>
      <c r="D210" s="3"/>
      <c r="E210" s="21">
        <f>SUM(E208:E209)</f>
        <v>89925</v>
      </c>
    </row>
    <row r="211" spans="1:5" ht="16.3" thickBot="1" x14ac:dyDescent="0.3">
      <c r="A211" s="37"/>
      <c r="B211" s="38" t="s">
        <v>206</v>
      </c>
      <c r="C211" s="25"/>
      <c r="D211" s="26"/>
      <c r="E211" s="18">
        <f>E210+E206</f>
        <v>94078</v>
      </c>
    </row>
    <row r="212" spans="1:5" ht="57.75" customHeight="1" x14ac:dyDescent="0.25">
      <c r="A212" s="19" t="s">
        <v>183</v>
      </c>
      <c r="B212" s="81" t="s">
        <v>207</v>
      </c>
      <c r="C212" s="82"/>
      <c r="D212" s="82"/>
      <c r="E212" s="83"/>
    </row>
    <row r="213" spans="1:5" x14ac:dyDescent="0.25">
      <c r="A213" s="36"/>
      <c r="B213" s="78" t="s">
        <v>143</v>
      </c>
      <c r="C213" s="79"/>
      <c r="D213" s="79"/>
      <c r="E213" s="80"/>
    </row>
    <row r="214" spans="1:5" ht="20.25" customHeight="1" x14ac:dyDescent="0.25">
      <c r="A214" s="36"/>
      <c r="B214" s="43" t="s">
        <v>68</v>
      </c>
      <c r="C214" s="2">
        <v>25</v>
      </c>
      <c r="D214" s="3">
        <v>165</v>
      </c>
      <c r="E214" s="15">
        <f>C214*D214</f>
        <v>4125</v>
      </c>
    </row>
    <row r="215" spans="1:5" x14ac:dyDescent="0.25">
      <c r="A215" s="36"/>
      <c r="B215" s="43" t="s">
        <v>69</v>
      </c>
      <c r="C215" s="2">
        <v>250</v>
      </c>
      <c r="D215" s="3">
        <v>151</v>
      </c>
      <c r="E215" s="15">
        <f>C215*D215</f>
        <v>37750</v>
      </c>
    </row>
    <row r="216" spans="1:5" x14ac:dyDescent="0.25">
      <c r="A216" s="36"/>
      <c r="B216" s="43" t="s">
        <v>70</v>
      </c>
      <c r="C216" s="2">
        <v>60</v>
      </c>
      <c r="D216" s="3">
        <v>1013</v>
      </c>
      <c r="E216" s="15">
        <f>C216*D216</f>
        <v>60780</v>
      </c>
    </row>
    <row r="217" spans="1:5" x14ac:dyDescent="0.25">
      <c r="A217" s="36"/>
      <c r="B217" s="39" t="s">
        <v>196</v>
      </c>
      <c r="C217" s="2"/>
      <c r="D217" s="3"/>
      <c r="E217" s="21">
        <f>SUM(E214:E216)</f>
        <v>102655</v>
      </c>
    </row>
    <row r="218" spans="1:5" x14ac:dyDescent="0.25">
      <c r="A218" s="36"/>
      <c r="B218" s="78" t="s">
        <v>125</v>
      </c>
      <c r="C218" s="79"/>
      <c r="D218" s="79"/>
      <c r="E218" s="80"/>
    </row>
    <row r="219" spans="1:5" ht="31.25" x14ac:dyDescent="0.25">
      <c r="A219" s="36"/>
      <c r="B219" s="34" t="s">
        <v>67</v>
      </c>
      <c r="C219" s="2">
        <v>2</v>
      </c>
      <c r="D219" s="3">
        <v>50374</v>
      </c>
      <c r="E219" s="15">
        <f t="shared" ref="E219" si="9">C219*D219</f>
        <v>100748</v>
      </c>
    </row>
    <row r="220" spans="1:5" x14ac:dyDescent="0.25">
      <c r="A220" s="36"/>
      <c r="B220" s="39" t="s">
        <v>198</v>
      </c>
      <c r="C220" s="2"/>
      <c r="D220" s="3"/>
      <c r="E220" s="21">
        <f>SUM(E219:E219)</f>
        <v>100748</v>
      </c>
    </row>
    <row r="221" spans="1:5" ht="16.3" thickBot="1" x14ac:dyDescent="0.3">
      <c r="A221" s="37"/>
      <c r="B221" s="38" t="s">
        <v>218</v>
      </c>
      <c r="C221" s="27"/>
      <c r="D221" s="17"/>
      <c r="E221" s="18">
        <f>E220+E217</f>
        <v>203403</v>
      </c>
    </row>
    <row r="222" spans="1:5" ht="50.3" customHeight="1" x14ac:dyDescent="0.25">
      <c r="A222" s="19" t="s">
        <v>184</v>
      </c>
      <c r="B222" s="81" t="s">
        <v>208</v>
      </c>
      <c r="C222" s="82"/>
      <c r="D222" s="82"/>
      <c r="E222" s="83"/>
    </row>
    <row r="223" spans="1:5" x14ac:dyDescent="0.25">
      <c r="A223" s="36"/>
      <c r="B223" s="78" t="s">
        <v>125</v>
      </c>
      <c r="C223" s="79"/>
      <c r="D223" s="79"/>
      <c r="E223" s="80"/>
    </row>
    <row r="224" spans="1:5" x14ac:dyDescent="0.25">
      <c r="A224" s="36"/>
      <c r="B224" s="33" t="s">
        <v>114</v>
      </c>
      <c r="C224" s="2">
        <v>1</v>
      </c>
      <c r="D224" s="6">
        <v>122340</v>
      </c>
      <c r="E224" s="15">
        <f t="shared" ref="E224:E227" si="10">C224*D224</f>
        <v>122340</v>
      </c>
    </row>
    <row r="225" spans="1:5" ht="31.25" x14ac:dyDescent="0.25">
      <c r="A225" s="36"/>
      <c r="B225" s="34" t="s">
        <v>74</v>
      </c>
      <c r="C225" s="2">
        <v>1</v>
      </c>
      <c r="D225" s="3">
        <v>3045900</v>
      </c>
      <c r="E225" s="15">
        <f t="shared" si="10"/>
        <v>3045900</v>
      </c>
    </row>
    <row r="226" spans="1:5" x14ac:dyDescent="0.25">
      <c r="A226" s="36"/>
      <c r="B226" s="33" t="s">
        <v>75</v>
      </c>
      <c r="C226" s="2">
        <v>1</v>
      </c>
      <c r="D226" s="3">
        <v>303765</v>
      </c>
      <c r="E226" s="15">
        <f t="shared" si="10"/>
        <v>303765</v>
      </c>
    </row>
    <row r="227" spans="1:5" x14ac:dyDescent="0.25">
      <c r="A227" s="36"/>
      <c r="B227" s="33" t="s">
        <v>141</v>
      </c>
      <c r="C227" s="2">
        <v>1</v>
      </c>
      <c r="D227" s="3">
        <v>6060</v>
      </c>
      <c r="E227" s="15">
        <f t="shared" si="10"/>
        <v>6060</v>
      </c>
    </row>
    <row r="228" spans="1:5" x14ac:dyDescent="0.25">
      <c r="A228" s="36"/>
      <c r="B228" s="39" t="s">
        <v>198</v>
      </c>
      <c r="C228" s="1"/>
      <c r="D228" s="5"/>
      <c r="E228" s="21">
        <f>SUM(E224:E227)</f>
        <v>3478065</v>
      </c>
    </row>
    <row r="229" spans="1:5" ht="16.3" thickBot="1" x14ac:dyDescent="0.3">
      <c r="A229" s="37"/>
      <c r="B229" s="38" t="s">
        <v>209</v>
      </c>
      <c r="C229" s="25"/>
      <c r="D229" s="26"/>
      <c r="E229" s="18">
        <f>E228</f>
        <v>3478065</v>
      </c>
    </row>
    <row r="230" spans="1:5" ht="63" customHeight="1" x14ac:dyDescent="0.25">
      <c r="A230" s="19" t="s">
        <v>185</v>
      </c>
      <c r="B230" s="81" t="s">
        <v>210</v>
      </c>
      <c r="C230" s="82"/>
      <c r="D230" s="82"/>
      <c r="E230" s="83"/>
    </row>
    <row r="231" spans="1:5" x14ac:dyDescent="0.25">
      <c r="A231" s="36"/>
      <c r="B231" s="78" t="s">
        <v>125</v>
      </c>
      <c r="C231" s="79"/>
      <c r="D231" s="79"/>
      <c r="E231" s="80"/>
    </row>
    <row r="232" spans="1:5" x14ac:dyDescent="0.25">
      <c r="A232" s="36"/>
      <c r="B232" s="33" t="s">
        <v>7</v>
      </c>
      <c r="C232" s="4">
        <v>6</v>
      </c>
      <c r="D232" s="3">
        <v>45000</v>
      </c>
      <c r="E232" s="15">
        <f t="shared" ref="E232:E235" si="11">C232*D232</f>
        <v>270000</v>
      </c>
    </row>
    <row r="233" spans="1:5" x14ac:dyDescent="0.25">
      <c r="A233" s="36"/>
      <c r="B233" s="34" t="s">
        <v>124</v>
      </c>
      <c r="C233" s="4">
        <v>2</v>
      </c>
      <c r="D233" s="3">
        <v>250000</v>
      </c>
      <c r="E233" s="15">
        <f t="shared" si="11"/>
        <v>500000</v>
      </c>
    </row>
    <row r="234" spans="1:5" x14ac:dyDescent="0.25">
      <c r="A234" s="36"/>
      <c r="B234" s="34" t="s">
        <v>22</v>
      </c>
      <c r="C234" s="4">
        <v>4</v>
      </c>
      <c r="D234" s="3">
        <v>50000</v>
      </c>
      <c r="E234" s="15">
        <f t="shared" si="11"/>
        <v>200000</v>
      </c>
    </row>
    <row r="235" spans="1:5" x14ac:dyDescent="0.25">
      <c r="A235" s="36"/>
      <c r="B235" s="33" t="s">
        <v>66</v>
      </c>
      <c r="C235" s="4">
        <v>2</v>
      </c>
      <c r="D235" s="3">
        <v>118000</v>
      </c>
      <c r="E235" s="15">
        <f t="shared" si="11"/>
        <v>236000</v>
      </c>
    </row>
    <row r="236" spans="1:5" x14ac:dyDescent="0.25">
      <c r="A236" s="36"/>
      <c r="B236" s="39" t="s">
        <v>198</v>
      </c>
      <c r="C236" s="4"/>
      <c r="D236" s="3"/>
      <c r="E236" s="21">
        <f>SUM(E232:E235)</f>
        <v>1206000</v>
      </c>
    </row>
    <row r="237" spans="1:5" ht="16.3" thickBot="1" x14ac:dyDescent="0.3">
      <c r="A237" s="37"/>
      <c r="B237" s="38" t="s">
        <v>211</v>
      </c>
      <c r="C237" s="16"/>
      <c r="D237" s="17"/>
      <c r="E237" s="18">
        <f>E236</f>
        <v>1206000</v>
      </c>
    </row>
    <row r="238" spans="1:5" ht="66.75" customHeight="1" x14ac:dyDescent="0.25">
      <c r="A238" s="19" t="s">
        <v>186</v>
      </c>
      <c r="B238" s="81" t="s">
        <v>212</v>
      </c>
      <c r="C238" s="102"/>
      <c r="D238" s="102"/>
      <c r="E238" s="103"/>
    </row>
    <row r="239" spans="1:5" ht="21.75" customHeight="1" x14ac:dyDescent="0.25">
      <c r="A239" s="36"/>
      <c r="B239" s="104" t="s">
        <v>143</v>
      </c>
      <c r="C239" s="104"/>
      <c r="D239" s="104"/>
      <c r="E239" s="105"/>
    </row>
    <row r="240" spans="1:5" x14ac:dyDescent="0.25">
      <c r="A240" s="36"/>
      <c r="B240" s="33" t="s">
        <v>145</v>
      </c>
      <c r="C240" s="4">
        <v>2</v>
      </c>
      <c r="D240" s="3">
        <v>1437</v>
      </c>
      <c r="E240" s="15">
        <f>C240*D240</f>
        <v>2874</v>
      </c>
    </row>
    <row r="241" spans="1:5" x14ac:dyDescent="0.25">
      <c r="A241" s="36"/>
      <c r="B241" s="33" t="s">
        <v>146</v>
      </c>
      <c r="C241" s="4">
        <v>2</v>
      </c>
      <c r="D241" s="3">
        <v>1437</v>
      </c>
      <c r="E241" s="15">
        <f t="shared" ref="E241:E243" si="12">C241*D241</f>
        <v>2874</v>
      </c>
    </row>
    <row r="242" spans="1:5" x14ac:dyDescent="0.25">
      <c r="A242" s="36"/>
      <c r="B242" s="33" t="s">
        <v>147</v>
      </c>
      <c r="C242" s="4">
        <v>2</v>
      </c>
      <c r="D242" s="3">
        <v>1437</v>
      </c>
      <c r="E242" s="15">
        <f t="shared" si="12"/>
        <v>2874</v>
      </c>
    </row>
    <row r="243" spans="1:5" x14ac:dyDescent="0.25">
      <c r="A243" s="36"/>
      <c r="B243" s="33" t="s">
        <v>148</v>
      </c>
      <c r="C243" s="4">
        <v>2</v>
      </c>
      <c r="D243" s="3">
        <v>1437</v>
      </c>
      <c r="E243" s="15">
        <f t="shared" si="12"/>
        <v>2874</v>
      </c>
    </row>
    <row r="244" spans="1:5" x14ac:dyDescent="0.25">
      <c r="A244" s="36"/>
      <c r="B244" s="7" t="s">
        <v>152</v>
      </c>
      <c r="C244" s="2">
        <v>4</v>
      </c>
      <c r="D244" s="6">
        <v>1346</v>
      </c>
      <c r="E244" s="20">
        <f>C244*D244</f>
        <v>5384</v>
      </c>
    </row>
    <row r="245" spans="1:5" ht="31.25" x14ac:dyDescent="0.25">
      <c r="A245" s="36"/>
      <c r="B245" s="8" t="s">
        <v>151</v>
      </c>
      <c r="C245" s="2">
        <v>2000</v>
      </c>
      <c r="D245" s="6">
        <v>18</v>
      </c>
      <c r="E245" s="20">
        <f>C245*D245</f>
        <v>36000</v>
      </c>
    </row>
    <row r="246" spans="1:5" x14ac:dyDescent="0.25">
      <c r="A246" s="36"/>
      <c r="B246" s="39" t="s">
        <v>196</v>
      </c>
      <c r="C246" s="4"/>
      <c r="D246" s="3"/>
      <c r="E246" s="21">
        <f>SUM(E240:E245)</f>
        <v>52880</v>
      </c>
    </row>
    <row r="247" spans="1:5" x14ac:dyDescent="0.25">
      <c r="A247" s="36"/>
      <c r="B247" s="104" t="s">
        <v>125</v>
      </c>
      <c r="C247" s="104"/>
      <c r="D247" s="104"/>
      <c r="E247" s="105"/>
    </row>
    <row r="248" spans="1:5" x14ac:dyDescent="0.25">
      <c r="A248" s="36"/>
      <c r="B248" s="7" t="s">
        <v>149</v>
      </c>
      <c r="C248" s="2">
        <v>1</v>
      </c>
      <c r="D248" s="6">
        <v>3727</v>
      </c>
      <c r="E248" s="20">
        <f>C248*D248</f>
        <v>3727</v>
      </c>
    </row>
    <row r="249" spans="1:5" x14ac:dyDescent="0.25">
      <c r="A249" s="36"/>
      <c r="B249" s="7" t="s">
        <v>150</v>
      </c>
      <c r="C249" s="2">
        <v>1</v>
      </c>
      <c r="D249" s="6">
        <v>4260</v>
      </c>
      <c r="E249" s="20">
        <f>C249*D249</f>
        <v>4260</v>
      </c>
    </row>
    <row r="250" spans="1:5" x14ac:dyDescent="0.25">
      <c r="A250" s="36"/>
      <c r="B250" s="7" t="s">
        <v>153</v>
      </c>
      <c r="C250" s="2">
        <v>2</v>
      </c>
      <c r="D250" s="6">
        <v>3560</v>
      </c>
      <c r="E250" s="20">
        <f t="shared" ref="E250:E251" si="13">C250*D250</f>
        <v>7120</v>
      </c>
    </row>
    <row r="251" spans="1:5" x14ac:dyDescent="0.25">
      <c r="A251" s="36"/>
      <c r="B251" s="7" t="s">
        <v>23</v>
      </c>
      <c r="C251" s="2">
        <v>2</v>
      </c>
      <c r="D251" s="6">
        <v>10310</v>
      </c>
      <c r="E251" s="20">
        <f t="shared" si="13"/>
        <v>20620</v>
      </c>
    </row>
    <row r="252" spans="1:5" x14ac:dyDescent="0.25">
      <c r="A252" s="36"/>
      <c r="B252" s="39" t="s">
        <v>198</v>
      </c>
      <c r="C252" s="4"/>
      <c r="D252" s="3"/>
      <c r="E252" s="21">
        <f>SUM(E248:E251)</f>
        <v>35727</v>
      </c>
    </row>
    <row r="253" spans="1:5" ht="16.3" thickBot="1" x14ac:dyDescent="0.3">
      <c r="A253" s="37"/>
      <c r="B253" s="38" t="s">
        <v>213</v>
      </c>
      <c r="C253" s="16"/>
      <c r="D253" s="17"/>
      <c r="E253" s="18">
        <f>E252+E246</f>
        <v>88607</v>
      </c>
    </row>
    <row r="254" spans="1:5" ht="31.95" thickBot="1" x14ac:dyDescent="0.3">
      <c r="A254" s="44"/>
      <c r="B254" s="45" t="s">
        <v>169</v>
      </c>
      <c r="C254" s="22"/>
      <c r="D254" s="23"/>
      <c r="E254" s="24">
        <f>E73+E96+E112+E131+E160+E200+E211+E221+E229+E237+E253</f>
        <v>42636688</v>
      </c>
    </row>
  </sheetData>
  <mergeCells count="40">
    <mergeCell ref="B139:E139"/>
    <mergeCell ref="B161:E161"/>
    <mergeCell ref="B238:E238"/>
    <mergeCell ref="B247:E247"/>
    <mergeCell ref="B222:E222"/>
    <mergeCell ref="B202:E202"/>
    <mergeCell ref="B213:E213"/>
    <mergeCell ref="B239:E239"/>
    <mergeCell ref="B230:E230"/>
    <mergeCell ref="B231:E231"/>
    <mergeCell ref="B223:E223"/>
    <mergeCell ref="B169:E169"/>
    <mergeCell ref="B201:E201"/>
    <mergeCell ref="B207:E207"/>
    <mergeCell ref="B212:E212"/>
    <mergeCell ref="B218:E218"/>
    <mergeCell ref="A1:E1"/>
    <mergeCell ref="A2:E2"/>
    <mergeCell ref="A3:E3"/>
    <mergeCell ref="B162:E162"/>
    <mergeCell ref="B25:E25"/>
    <mergeCell ref="B74:E74"/>
    <mergeCell ref="B75:E75"/>
    <mergeCell ref="B21:E21"/>
    <mergeCell ref="B28:E28"/>
    <mergeCell ref="B22:E22"/>
    <mergeCell ref="B11:E11"/>
    <mergeCell ref="B12:E12"/>
    <mergeCell ref="A5:E5"/>
    <mergeCell ref="A20:E20"/>
    <mergeCell ref="A10:E10"/>
    <mergeCell ref="B132:E132"/>
    <mergeCell ref="B133:E133"/>
    <mergeCell ref="B97:E97"/>
    <mergeCell ref="B113:E113"/>
    <mergeCell ref="B15:E15"/>
    <mergeCell ref="B16:E16"/>
    <mergeCell ref="B98:E98"/>
    <mergeCell ref="B114:E114"/>
    <mergeCell ref="B128:E128"/>
  </mergeCells>
  <phoneticPr fontId="1" type="noConversion"/>
  <pageMargins left="0.9055118110236221" right="0.39370078740157483" top="0.78740157480314965" bottom="0.39370078740157483" header="0" footer="0"/>
  <pageSetup paperSize="9" scale="94" firstPageNumber="277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№2.32 (осн)</vt:lpstr>
      <vt:lpstr>'Приложение №2.32 (осн)'!Заголовки_для_печати</vt:lpstr>
      <vt:lpstr>'Приложение №2.32 (осн)'!Область_печати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Кукин Станислав Викторович</dc:creator>
  <cp:lastModifiedBy>Дротенко</cp:lastModifiedBy>
  <cp:revision/>
  <cp:lastPrinted>2021-12-28T12:03:46Z</cp:lastPrinted>
  <dcterms:created xsi:type="dcterms:W3CDTF">2015-06-05T18:19:34Z</dcterms:created>
  <dcterms:modified xsi:type="dcterms:W3CDTF">2021-12-28T12:03:47Z</dcterms:modified>
</cp:coreProperties>
</file>