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-122" yWindow="-122" windowWidth="29045" windowHeight="15840" firstSheet="1" activeTab="1"/>
  </bookViews>
  <sheets>
    <sheet name="Приложение № 2.7 (365)" sheetId="1" state="hidden" r:id="rId1"/>
    <sheet name="Приложение 2.7 (осн)" sheetId="3" r:id="rId2"/>
  </sheets>
  <definedNames>
    <definedName name="_xlnm.Print_Titles" localSheetId="0">'Приложение № 2.7 (365)'!$9:$9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3" l="1"/>
  <c r="C14" i="3"/>
  <c r="C13" i="3" s="1"/>
  <c r="C11" i="3" s="1"/>
  <c r="C8" i="3"/>
  <c r="G32" i="1" l="1"/>
  <c r="G33" i="1"/>
  <c r="G11" i="1"/>
  <c r="G15" i="1"/>
  <c r="G20" i="1"/>
  <c r="G21" i="1"/>
  <c r="G22" i="1"/>
  <c r="G24" i="1"/>
  <c r="G25" i="1"/>
  <c r="G10" i="1"/>
  <c r="C29" i="1" l="1"/>
  <c r="C26" i="1" s="1"/>
  <c r="C23" i="1"/>
  <c r="C19" i="1"/>
  <c r="C18" i="1" s="1"/>
  <c r="C14" i="1"/>
  <c r="C13" i="1"/>
  <c r="C12" i="1" l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<sst xmlns="http://schemas.openxmlformats.org/spreadsheetml/2006/main" count="136" uniqueCount="84">
  <si>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</si>
  <si>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</si>
  <si>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</si>
  <si>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</si>
  <si>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</si>
  <si>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</si>
  <si>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</si>
  <si>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</si>
  <si>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</si>
  <si>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</si>
  <si>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</si>
  <si>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</si>
  <si>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</si>
  <si>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</si>
  <si>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</si>
  <si>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</si>
  <si>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</si>
  <si>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</si>
  <si>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</si>
  <si>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</si>
  <si>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</si>
  <si>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</si>
  <si>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</si>
  <si>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</si>
  <si>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</si>
  <si>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</si>
  <si>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</si>
  <si>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</si>
  <si>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</si>
  <si>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</si>
  <si>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</si>
  <si>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</si>
  <si>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</si>
  <si>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</si>
  <si>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</si>
  <si>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</si>
  <si>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</si>
  <si>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</si>
  <si>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</si>
  <si>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</si>
  <si>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</si>
  <si>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</si>
  <si>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</si>
  <si>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</si>
  <si>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</si>
  <si>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</si>
  <si>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</si>
  <si>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</si>
  <si>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</si>
  <si>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</si>
  <si>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</si>
  <si>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</si>
  <si>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</si>
  <si>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на 2022 год</t>
  </si>
  <si>
    <t>1.</t>
  </si>
  <si>
    <t>1.1.</t>
  </si>
  <si>
    <t>Финансирование государственных целевых программ по поддержке и развитию предпринимательства и туризма</t>
  </si>
  <si>
    <t>1.1.1.</t>
  </si>
  <si>
    <t xml:space="preserve">Поддержка и развитие предпринимательства в Приднестровской Молдавской Республике </t>
  </si>
  <si>
    <t>1.1.1.1.</t>
  </si>
  <si>
    <t>1.1.1.2.</t>
  </si>
  <si>
    <t>1.1.2.</t>
  </si>
  <si>
    <t>1.2.</t>
  </si>
  <si>
    <t xml:space="preserve">Реализация мероприятий программы развития инфраструктуры рекреационных зон в городах (районах) Приднестровской Молдавской Республики </t>
  </si>
  <si>
    <t>1.3.</t>
  </si>
  <si>
    <t>1.4.</t>
  </si>
  <si>
    <t>1.4.1.</t>
  </si>
  <si>
    <t>1.4.2.</t>
  </si>
  <si>
    <t>Финансирование расходов по субсидированию части процентных ставок со стороны государства по льготным кредитам начинающим предпринимателям</t>
  </si>
  <si>
    <t>1.5.</t>
  </si>
  <si>
    <t xml:space="preserve">Финансирование расходов по субсидированию части процентных ставок по льготным кредитам со стороны государства </t>
  </si>
  <si>
    <t xml:space="preserve">          * Гранты предоставляются в следующих приоритетных отраслях:</t>
  </si>
  <si>
    <t xml:space="preserve">           а) производство;</t>
  </si>
  <si>
    <t xml:space="preserve">           б) развитие инфраструктуры внутреннего туризма</t>
  </si>
  <si>
    <t xml:space="preserve">Отчисления от таможенной пошлины в размере 2,27 процента </t>
  </si>
  <si>
    <t>1.5.1.</t>
  </si>
  <si>
    <t>Финансирование расходов по субсидированию части процентных ставок со стороны государства  по льготным кредитам, предоставляемым организациям для  осуществления  деятельности в отраслях промышленности, строительства (включая осуществление монтажных работ),  в сфере туризма,  организациям, крестьянским (фермерским) хозяйствам для осуществления деятельности в отраслях (подотраслях) сельского хозяйства</t>
  </si>
  <si>
    <t>1.5.2.</t>
  </si>
  <si>
    <t>1.5.2.1.</t>
  </si>
  <si>
    <t>"О республиканском бюджете на 2022 год"</t>
  </si>
  <si>
    <t>Приложение № 2.3</t>
  </si>
  <si>
    <t>Реализация программы проекта "Покупай приднестровское!"</t>
  </si>
  <si>
    <t>Реализация проекта "Стимулирование доступности внутреннего туризма для жителей Приднестровской Молдавской Республики через возмещение части стоимости оплаченной туристской услуги"</t>
  </si>
  <si>
    <t>государственная администрация г. Тирасполя и г. Днестровска (г.Тирасполь)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</si>
</sst>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165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5" xfId="0" applyFont="1" applyFill="1" applyBorder="1"/>
    <xf numFmtId="0" fontId="8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16" fontId="7" fillId="0" borderId="13" xfId="0" applyNumberFormat="1" applyFont="1" applyFill="1" applyBorder="1" applyAlignment="1">
      <alignment horizontal="center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16" fontId="8" fillId="0" borderId="1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6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7" fillId="0" borderId="14" xfId="0" applyNumberFormat="1" applyFont="1" applyFill="1" applyBorder="1" applyAlignment="1">
      <alignment horizontal="left" vertical="center" wrapText="1"/>
    </xf>
    <xf numFmtId="165" fontId="8" fillId="0" borderId="16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7" fontId="8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16" fontId="7" fillId="0" borderId="13" xfId="0" applyNumberFormat="1" applyFont="1" applyFill="1" applyBorder="1" applyAlignment="1">
      <alignment horizontal="center" vertical="center" wrapText="1"/>
    </xf>
    <xf numFmtId="16" fontId="7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25" defaultRowHeight="15.65" x14ac:dyDescent="0.25"/>
  <cols>
    <col min="1" max="1" width="9.125" style="6"/>
    <col min="2" max="2" width="46.125" style="6" customWidth="1"/>
    <col min="3" max="3" width="13.625" style="6" customWidth="1"/>
    <col min="4" max="4" width="9.625" style="7" customWidth="1"/>
    <col min="5" max="5" width="57.75" style="6" customWidth="1"/>
    <col min="6" max="6" width="13.625" style="8" customWidth="1"/>
    <col min="7" max="7" width="14.25" style="6" customWidth="1"/>
    <col min="8" max="8" width="9.125" style="6"/>
    <col min="9" max="9" width="11.875" style="6" bestFit="1" customWidth="1"/>
    <col min="10" max="16384" width="9.125" style="6"/>
  </cols>
  <sheetData>
    <row r="1" spans="1:7" x14ac:dyDescent="0.25">
      <c r="D1" s="98" t="s">
        <v>11</v>
      </c>
      <c r="E1" s="98"/>
      <c r="F1" s="98"/>
      <c r="G1" s="1"/>
    </row>
    <row r="2" spans="1:7" x14ac:dyDescent="0.25">
      <c r="D2" s="98" t="s">
        <v>12</v>
      </c>
      <c r="E2" s="98"/>
      <c r="F2" s="98"/>
      <c r="G2" s="1"/>
    </row>
    <row r="3" spans="1:7" x14ac:dyDescent="0.25">
      <c r="D3" s="98" t="s">
        <v>39</v>
      </c>
      <c r="E3" s="98"/>
      <c r="F3" s="98"/>
      <c r="G3" s="1"/>
    </row>
    <row r="4" spans="1:7" ht="15.8" x14ac:dyDescent="0.25">
      <c r="D4" s="23"/>
      <c r="E4" s="23"/>
      <c r="F4" s="23"/>
      <c r="G4" s="1"/>
    </row>
    <row r="5" spans="1:7" ht="15.8" x14ac:dyDescent="0.25">
      <c r="D5" s="23"/>
      <c r="E5" s="23"/>
      <c r="F5" s="23"/>
      <c r="G5" s="1"/>
    </row>
    <row r="7" spans="1:7" s="26" customFormat="1" ht="72" customHeight="1" x14ac:dyDescent="0.25">
      <c r="A7" s="100" t="s">
        <v>52</v>
      </c>
      <c r="B7" s="100"/>
      <c r="C7" s="100"/>
      <c r="D7" s="100"/>
      <c r="E7" s="100"/>
      <c r="F7" s="100"/>
    </row>
    <row r="8" spans="1:7" x14ac:dyDescent="0.25">
      <c r="A8" s="99" t="s">
        <v>48</v>
      </c>
      <c r="B8" s="99"/>
      <c r="C8" s="99"/>
      <c r="D8" s="99" t="s">
        <v>47</v>
      </c>
      <c r="E8" s="99"/>
      <c r="F8" s="99"/>
      <c r="G8" s="90" t="s">
        <v>51</v>
      </c>
    </row>
    <row r="9" spans="1:7" s="7" customFormat="1" ht="16.3" thickBot="1" x14ac:dyDescent="0.3">
      <c r="A9" s="45" t="s">
        <v>0</v>
      </c>
      <c r="B9" s="45" t="s">
        <v>1</v>
      </c>
      <c r="C9" s="46" t="s">
        <v>2</v>
      </c>
      <c r="D9" s="45" t="s">
        <v>0</v>
      </c>
      <c r="E9" s="45" t="s">
        <v>1</v>
      </c>
      <c r="F9" s="47" t="s">
        <v>2</v>
      </c>
      <c r="G9" s="90"/>
    </row>
    <row r="10" spans="1:7" x14ac:dyDescent="0.25">
      <c r="A10" s="29">
        <v>1</v>
      </c>
      <c r="B10" s="9" t="s">
        <v>38</v>
      </c>
      <c r="C10" s="37">
        <v>915983</v>
      </c>
      <c r="D10" s="29">
        <v>1</v>
      </c>
      <c r="E10" s="9" t="s">
        <v>38</v>
      </c>
      <c r="F10" s="30">
        <v>915983</v>
      </c>
      <c r="G10" s="48">
        <f>F10-C10</f>
        <v>0</v>
      </c>
    </row>
    <row r="11" spans="1:7" ht="15.8" x14ac:dyDescent="0.25">
      <c r="A11" s="29"/>
      <c r="B11" s="9"/>
      <c r="C11" s="37"/>
      <c r="D11" s="29"/>
      <c r="E11" s="9"/>
      <c r="F11" s="30"/>
      <c r="G11" s="48">
        <f t="shared" ref="G11:G33" si="0">F11-C11</f>
        <v>0</v>
      </c>
    </row>
    <row r="12" spans="1:7" x14ac:dyDescent="0.25">
      <c r="A12" s="29">
        <v>2</v>
      </c>
      <c r="B12" s="9" t="s">
        <v>9</v>
      </c>
      <c r="C12" s="37">
        <f>SUM(C13:C14)</f>
        <v>13792944</v>
      </c>
      <c r="D12" s="29">
        <v>2</v>
      </c>
      <c r="E12" s="9" t="s">
        <v>9</v>
      </c>
      <c r="F12" s="30">
        <f>SUM(F13:F14)</f>
        <v>13792944</v>
      </c>
      <c r="G12" s="48">
        <f t="shared" si="0"/>
        <v>0</v>
      </c>
    </row>
    <row r="13" spans="1:7" ht="31.25" x14ac:dyDescent="0.25">
      <c r="A13" s="16" t="s">
        <v>14</v>
      </c>
      <c r="B13" s="5" t="s">
        <v>30</v>
      </c>
      <c r="C13" s="38">
        <f>5026949+4334399+2179285</f>
        <v>11540633</v>
      </c>
      <c r="D13" s="16" t="s">
        <v>14</v>
      </c>
      <c r="E13" s="5" t="s">
        <v>30</v>
      </c>
      <c r="F13" s="31">
        <f>5026949+4334399+2179285</f>
        <v>11540633</v>
      </c>
      <c r="G13" s="48">
        <f t="shared" si="0"/>
        <v>0</v>
      </c>
    </row>
    <row r="14" spans="1:7" ht="125" x14ac:dyDescent="0.25">
      <c r="A14" s="16" t="s">
        <v>31</v>
      </c>
      <c r="B14" s="5" t="s">
        <v>32</v>
      </c>
      <c r="C14" s="38">
        <f>0+2252311</f>
        <v>2252311</v>
      </c>
      <c r="D14" s="16" t="s">
        <v>31</v>
      </c>
      <c r="E14" s="5" t="s">
        <v>32</v>
      </c>
      <c r="F14" s="31">
        <f>0+2252311</f>
        <v>2252311</v>
      </c>
      <c r="G14" s="48">
        <f t="shared" si="0"/>
        <v>0</v>
      </c>
    </row>
    <row r="15" spans="1:7" ht="15.8" x14ac:dyDescent="0.25">
      <c r="A15" s="22"/>
      <c r="B15" s="2"/>
      <c r="C15" s="39"/>
      <c r="D15" s="22"/>
      <c r="E15" s="2"/>
      <c r="F15" s="32"/>
      <c r="G15" s="48">
        <f t="shared" si="0"/>
        <v>0</v>
      </c>
    </row>
    <row r="16" spans="1:7" x14ac:dyDescent="0.25">
      <c r="A16" s="22">
        <v>3</v>
      </c>
      <c r="B16" s="2" t="s">
        <v>10</v>
      </c>
      <c r="C16" s="39">
        <f>SUM(C18+C23+C26)</f>
        <v>12529642</v>
      </c>
      <c r="D16" s="22">
        <v>3</v>
      </c>
      <c r="E16" s="2" t="s">
        <v>10</v>
      </c>
      <c r="F16" s="32">
        <f>SUM(F18,F23,F26)</f>
        <v>12529642</v>
      </c>
      <c r="G16" s="48">
        <f t="shared" si="0"/>
        <v>0</v>
      </c>
    </row>
    <row r="17" spans="1:9" x14ac:dyDescent="0.25">
      <c r="A17" s="97" t="s">
        <v>3</v>
      </c>
      <c r="B17" s="97"/>
      <c r="C17" s="101"/>
      <c r="D17" s="97" t="s">
        <v>3</v>
      </c>
      <c r="E17" s="97"/>
      <c r="F17" s="97"/>
      <c r="G17" s="48"/>
    </row>
    <row r="18" spans="1:9" ht="46.9" x14ac:dyDescent="0.25">
      <c r="A18" s="18" t="s">
        <v>15</v>
      </c>
      <c r="B18" s="3" t="s">
        <v>8</v>
      </c>
      <c r="C18" s="39">
        <f>SUM(C19+C22)</f>
        <v>1223324</v>
      </c>
      <c r="D18" s="18" t="s">
        <v>15</v>
      </c>
      <c r="E18" s="3" t="s">
        <v>8</v>
      </c>
      <c r="F18" s="32">
        <f>SUM(F19+F22)</f>
        <v>1223324</v>
      </c>
      <c r="G18" s="48">
        <f t="shared" si="0"/>
        <v>0</v>
      </c>
    </row>
    <row r="19" spans="1:9" ht="46.9" x14ac:dyDescent="0.25">
      <c r="A19" s="16" t="s">
        <v>18</v>
      </c>
      <c r="B19" s="5" t="s">
        <v>4</v>
      </c>
      <c r="C19" s="38">
        <f>SUM(C20:C21)</f>
        <v>923324</v>
      </c>
      <c r="D19" s="16" t="s">
        <v>18</v>
      </c>
      <c r="E19" s="5" t="s">
        <v>4</v>
      </c>
      <c r="F19" s="31">
        <f>SUM(F20:F21)</f>
        <v>923324</v>
      </c>
      <c r="G19" s="48">
        <f t="shared" si="0"/>
        <v>0</v>
      </c>
    </row>
    <row r="20" spans="1:9" ht="31.25" x14ac:dyDescent="0.25">
      <c r="A20" s="16" t="s">
        <v>22</v>
      </c>
      <c r="B20" s="10" t="s">
        <v>13</v>
      </c>
      <c r="C20" s="40">
        <v>502258</v>
      </c>
      <c r="D20" s="16" t="s">
        <v>22</v>
      </c>
      <c r="E20" s="10" t="s">
        <v>13</v>
      </c>
      <c r="F20" s="17">
        <v>502258</v>
      </c>
      <c r="G20" s="48">
        <f t="shared" si="0"/>
        <v>0</v>
      </c>
    </row>
    <row r="21" spans="1:9" ht="31.25" x14ac:dyDescent="0.25">
      <c r="A21" s="16" t="s">
        <v>21</v>
      </c>
      <c r="B21" s="10" t="s">
        <v>6</v>
      </c>
      <c r="C21" s="40">
        <v>421066</v>
      </c>
      <c r="D21" s="16" t="s">
        <v>21</v>
      </c>
      <c r="E21" s="10" t="s">
        <v>6</v>
      </c>
      <c r="F21" s="17">
        <v>421066</v>
      </c>
      <c r="G21" s="48">
        <f t="shared" si="0"/>
        <v>0</v>
      </c>
    </row>
    <row r="22" spans="1:9" ht="46.9" x14ac:dyDescent="0.25">
      <c r="A22" s="16" t="s">
        <v>19</v>
      </c>
      <c r="B22" s="10" t="s">
        <v>5</v>
      </c>
      <c r="C22" s="40">
        <v>300000</v>
      </c>
      <c r="D22" s="16" t="s">
        <v>19</v>
      </c>
      <c r="E22" s="10" t="s">
        <v>5</v>
      </c>
      <c r="F22" s="17">
        <v>300000</v>
      </c>
      <c r="G22" s="48">
        <f t="shared" si="0"/>
        <v>0</v>
      </c>
    </row>
    <row r="23" spans="1:9" ht="31.25" x14ac:dyDescent="0.25">
      <c r="A23" s="18" t="s">
        <v>20</v>
      </c>
      <c r="B23" s="4" t="s">
        <v>24</v>
      </c>
      <c r="C23" s="41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8">
        <f t="shared" si="0"/>
        <v>0</v>
      </c>
    </row>
    <row r="24" spans="1:9" ht="31.25" x14ac:dyDescent="0.25">
      <c r="A24" s="33" t="s">
        <v>25</v>
      </c>
      <c r="B24" s="24" t="s">
        <v>26</v>
      </c>
      <c r="C24" s="42">
        <v>882900</v>
      </c>
      <c r="D24" s="16" t="s">
        <v>25</v>
      </c>
      <c r="E24" s="5" t="s">
        <v>26</v>
      </c>
      <c r="F24" s="20">
        <v>882900</v>
      </c>
      <c r="G24" s="48">
        <f t="shared" si="0"/>
        <v>0</v>
      </c>
    </row>
    <row r="25" spans="1:9" ht="62.5" x14ac:dyDescent="0.25">
      <c r="A25" s="33" t="s">
        <v>27</v>
      </c>
      <c r="B25" s="24" t="s">
        <v>28</v>
      </c>
      <c r="C25" s="42">
        <v>220725</v>
      </c>
      <c r="D25" s="16" t="s">
        <v>27</v>
      </c>
      <c r="E25" s="5" t="s">
        <v>28</v>
      </c>
      <c r="F25" s="20">
        <v>220725</v>
      </c>
      <c r="G25" s="48">
        <f t="shared" si="0"/>
        <v>0</v>
      </c>
    </row>
    <row r="26" spans="1:9" ht="62.5" x14ac:dyDescent="0.25">
      <c r="A26" s="18" t="s">
        <v>23</v>
      </c>
      <c r="B26" s="4" t="s">
        <v>7</v>
      </c>
      <c r="C26" s="43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8">
        <f t="shared" si="0"/>
        <v>0</v>
      </c>
      <c r="I26" s="14"/>
    </row>
    <row r="27" spans="1:9" x14ac:dyDescent="0.25">
      <c r="A27" s="27"/>
      <c r="B27" s="28"/>
      <c r="C27" s="28"/>
      <c r="D27" s="97" t="s">
        <v>3</v>
      </c>
      <c r="E27" s="97"/>
      <c r="F27" s="97"/>
      <c r="G27" s="48"/>
      <c r="I27" s="14"/>
    </row>
    <row r="28" spans="1:9" ht="125" x14ac:dyDescent="0.25">
      <c r="A28" s="16" t="s">
        <v>33</v>
      </c>
      <c r="B28" s="5" t="s">
        <v>36</v>
      </c>
      <c r="C28" s="49">
        <v>7950382</v>
      </c>
      <c r="D28" s="16" t="s">
        <v>33</v>
      </c>
      <c r="E28" s="5" t="s">
        <v>36</v>
      </c>
      <c r="F28" s="50">
        <f>7950382-F31</f>
        <v>7913632</v>
      </c>
      <c r="G28" s="48">
        <f t="shared" si="0"/>
        <v>-36750</v>
      </c>
      <c r="I28" s="15"/>
    </row>
    <row r="29" spans="1:9" ht="110.05" thickBot="1" x14ac:dyDescent="0.3">
      <c r="A29" s="34" t="s">
        <v>34</v>
      </c>
      <c r="B29" s="25" t="s">
        <v>35</v>
      </c>
      <c r="C29" s="44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8">
        <f>F29-C29</f>
        <v>0</v>
      </c>
    </row>
    <row r="30" spans="1:9" x14ac:dyDescent="0.25">
      <c r="A30" s="27"/>
      <c r="B30" s="28"/>
      <c r="C30" s="28"/>
      <c r="D30" s="96" t="s">
        <v>40</v>
      </c>
      <c r="E30" s="96"/>
      <c r="F30" s="96"/>
      <c r="G30" s="48"/>
    </row>
    <row r="31" spans="1:9" ht="93.75" x14ac:dyDescent="0.25">
      <c r="A31" s="27"/>
      <c r="B31" s="28"/>
      <c r="C31" s="28"/>
      <c r="D31" s="51" t="s">
        <v>41</v>
      </c>
      <c r="E31" s="52" t="s">
        <v>42</v>
      </c>
      <c r="F31" s="53">
        <f>F32+F33</f>
        <v>36750</v>
      </c>
      <c r="G31" s="48">
        <f t="shared" si="0"/>
        <v>36750</v>
      </c>
    </row>
    <row r="32" spans="1:9" ht="31.25" x14ac:dyDescent="0.25">
      <c r="A32" s="27"/>
      <c r="B32" s="28"/>
      <c r="C32" s="28"/>
      <c r="D32" s="54" t="s">
        <v>43</v>
      </c>
      <c r="E32" s="52" t="s">
        <v>45</v>
      </c>
      <c r="F32" s="55">
        <v>36750</v>
      </c>
      <c r="G32" s="48">
        <f t="shared" si="0"/>
        <v>36750</v>
      </c>
    </row>
    <row r="33" spans="1:7" x14ac:dyDescent="0.25">
      <c r="A33" s="35"/>
      <c r="B33" s="36"/>
      <c r="C33" s="36"/>
      <c r="D33" s="56" t="s">
        <v>44</v>
      </c>
      <c r="E33" s="52" t="s">
        <v>46</v>
      </c>
      <c r="F33" s="57">
        <v>0</v>
      </c>
      <c r="G33" s="48">
        <f t="shared" si="0"/>
        <v>0</v>
      </c>
    </row>
    <row r="34" spans="1:7" x14ac:dyDescent="0.25">
      <c r="D34" s="11"/>
      <c r="E34" s="12"/>
      <c r="F34" s="13"/>
    </row>
    <row r="36" spans="1:7" x14ac:dyDescent="0.25">
      <c r="A36" s="93" t="s">
        <v>29</v>
      </c>
      <c r="B36" s="93"/>
      <c r="C36" s="93"/>
      <c r="D36" s="93" t="s">
        <v>29</v>
      </c>
      <c r="E36" s="93"/>
      <c r="F36" s="93"/>
    </row>
    <row r="37" spans="1:7" x14ac:dyDescent="0.25">
      <c r="A37" s="94" t="s">
        <v>16</v>
      </c>
      <c r="B37" s="94"/>
      <c r="C37" s="94"/>
      <c r="D37" s="94" t="s">
        <v>16</v>
      </c>
      <c r="E37" s="94"/>
      <c r="F37" s="94"/>
    </row>
    <row r="38" spans="1:7" x14ac:dyDescent="0.25">
      <c r="A38" s="95" t="s">
        <v>17</v>
      </c>
      <c r="B38" s="95"/>
      <c r="C38" s="95"/>
      <c r="D38" s="95" t="s">
        <v>17</v>
      </c>
      <c r="E38" s="95"/>
      <c r="F38" s="95"/>
    </row>
    <row r="39" spans="1:7" x14ac:dyDescent="0.25">
      <c r="A39" s="7"/>
      <c r="C39" s="23"/>
    </row>
    <row r="40" spans="1:7" x14ac:dyDescent="0.25">
      <c r="A40" s="91" t="s">
        <v>37</v>
      </c>
      <c r="B40" s="91"/>
      <c r="C40" s="91"/>
      <c r="D40" s="91" t="s">
        <v>37</v>
      </c>
      <c r="E40" s="91"/>
      <c r="F40" s="91"/>
    </row>
    <row r="41" spans="1:7" ht="140.30000000000001" customHeight="1" x14ac:dyDescent="0.25">
      <c r="A41" s="92" t="s">
        <v>49</v>
      </c>
      <c r="B41" s="92"/>
      <c r="C41" s="92"/>
      <c r="D41" s="92" t="s">
        <v>50</v>
      </c>
      <c r="E41" s="92"/>
      <c r="F41" s="92"/>
    </row>
  </sheetData>
  <mergeCells count="21">
    <mergeCell ref="A41:C41"/>
    <mergeCell ref="A8:C8"/>
    <mergeCell ref="A17:C17"/>
    <mergeCell ref="A36:C36"/>
    <mergeCell ref="A37:C37"/>
    <mergeCell ref="A38:C38"/>
    <mergeCell ref="A40:C40"/>
    <mergeCell ref="D1:F1"/>
    <mergeCell ref="D2:F2"/>
    <mergeCell ref="D3:F3"/>
    <mergeCell ref="D27:F27"/>
    <mergeCell ref="D8:F8"/>
    <mergeCell ref="A7:F7"/>
    <mergeCell ref="G8:G9"/>
    <mergeCell ref="D40:F40"/>
    <mergeCell ref="D41:F41"/>
    <mergeCell ref="D36:F36"/>
    <mergeCell ref="D37:F37"/>
    <mergeCell ref="D38:F38"/>
    <mergeCell ref="D30:F30"/>
    <mergeCell ref="D17:F17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="75" zoomScaleNormal="75" workbookViewId="0">
      <pane xSplit="2" ySplit="7" topLeftCell="C8" activePane="bottomRight" state="frozenSplit"/>
      <selection pane="topRight" activeCell="F1" sqref="F1"/>
      <selection pane="bottomLeft" activeCell="A15" sqref="A15"/>
      <selection pane="bottomRight" activeCell="B29" sqref="B29"/>
    </sheetView>
  </sheetViews>
  <sheetFormatPr defaultColWidth="9.125" defaultRowHeight="15.65" x14ac:dyDescent="0.25"/>
  <cols>
    <col min="1" max="1" width="8.25" style="88" customWidth="1"/>
    <col min="2" max="2" width="89" style="83" customWidth="1"/>
    <col min="3" max="3" width="13.625" style="82" customWidth="1"/>
    <col min="4" max="16384" width="9.125" style="84"/>
  </cols>
  <sheetData>
    <row r="1" spans="1:4" x14ac:dyDescent="0.25">
      <c r="A1" s="82"/>
      <c r="B1" s="104" t="s">
        <v>80</v>
      </c>
      <c r="C1" s="104"/>
      <c r="D1" s="83"/>
    </row>
    <row r="2" spans="1:4" x14ac:dyDescent="0.25">
      <c r="A2" s="82"/>
      <c r="B2" s="104" t="s">
        <v>12</v>
      </c>
      <c r="C2" s="104"/>
    </row>
    <row r="3" spans="1:4" x14ac:dyDescent="0.25">
      <c r="A3" s="82"/>
      <c r="B3" s="104" t="s">
        <v>79</v>
      </c>
      <c r="C3" s="104"/>
    </row>
    <row r="4" spans="1:4" ht="15.8" x14ac:dyDescent="0.25">
      <c r="A4" s="82"/>
      <c r="B4" s="82"/>
    </row>
    <row r="5" spans="1:4" ht="34.5" customHeight="1" x14ac:dyDescent="0.25">
      <c r="A5" s="105" t="s">
        <v>53</v>
      </c>
      <c r="B5" s="105"/>
      <c r="C5" s="105"/>
    </row>
    <row r="6" spans="1:4" ht="16.5" thickBot="1" x14ac:dyDescent="0.3">
      <c r="A6" s="106"/>
      <c r="B6" s="106"/>
      <c r="C6" s="106"/>
    </row>
    <row r="7" spans="1:4" ht="23.3" customHeight="1" thickBot="1" x14ac:dyDescent="0.3">
      <c r="A7" s="75" t="s">
        <v>0</v>
      </c>
      <c r="B7" s="76" t="s">
        <v>1</v>
      </c>
      <c r="C7" s="77" t="s">
        <v>2</v>
      </c>
    </row>
    <row r="8" spans="1:4" ht="23.3" customHeight="1" x14ac:dyDescent="0.25">
      <c r="A8" s="73"/>
      <c r="B8" s="9" t="s">
        <v>9</v>
      </c>
      <c r="C8" s="74">
        <f>C9</f>
        <v>19809115</v>
      </c>
    </row>
    <row r="9" spans="1:4" ht="23.3" customHeight="1" x14ac:dyDescent="0.25">
      <c r="A9" s="58" t="s">
        <v>54</v>
      </c>
      <c r="B9" s="5" t="s">
        <v>74</v>
      </c>
      <c r="C9" s="60">
        <v>19809115</v>
      </c>
    </row>
    <row r="10" spans="1:4" ht="7.5" customHeight="1" x14ac:dyDescent="0.25">
      <c r="A10" s="58"/>
      <c r="B10" s="5"/>
      <c r="C10" s="60"/>
    </row>
    <row r="11" spans="1:4" ht="23.3" customHeight="1" x14ac:dyDescent="0.25">
      <c r="A11" s="58"/>
      <c r="B11" s="2" t="s">
        <v>10</v>
      </c>
      <c r="C11" s="59">
        <f>C13+C18+C19+C20+C23</f>
        <v>19809115</v>
      </c>
    </row>
    <row r="12" spans="1:4" ht="23.3" customHeight="1" x14ac:dyDescent="0.25">
      <c r="A12" s="107" t="s">
        <v>3</v>
      </c>
      <c r="B12" s="108"/>
      <c r="C12" s="109"/>
    </row>
    <row r="13" spans="1:4" ht="31.25" x14ac:dyDescent="0.25">
      <c r="A13" s="72" t="s">
        <v>55</v>
      </c>
      <c r="B13" s="61" t="s">
        <v>56</v>
      </c>
      <c r="C13" s="62">
        <f>C14+C17</f>
        <v>1896263</v>
      </c>
    </row>
    <row r="14" spans="1:4" ht="31.25" x14ac:dyDescent="0.25">
      <c r="A14" s="63" t="s">
        <v>57</v>
      </c>
      <c r="B14" s="64" t="s">
        <v>58</v>
      </c>
      <c r="C14" s="65">
        <f>C15+C16</f>
        <v>923182</v>
      </c>
    </row>
    <row r="15" spans="1:4" ht="23.3" customHeight="1" x14ac:dyDescent="0.25">
      <c r="A15" s="66" t="s">
        <v>59</v>
      </c>
      <c r="B15" s="64" t="s">
        <v>13</v>
      </c>
      <c r="C15" s="65">
        <v>502076</v>
      </c>
    </row>
    <row r="16" spans="1:4" ht="23.3" customHeight="1" x14ac:dyDescent="0.25">
      <c r="A16" s="66" t="s">
        <v>60</v>
      </c>
      <c r="B16" s="64" t="s">
        <v>81</v>
      </c>
      <c r="C16" s="65">
        <v>421106</v>
      </c>
    </row>
    <row r="17" spans="1:4" ht="31.25" x14ac:dyDescent="0.25">
      <c r="A17" s="63" t="s">
        <v>61</v>
      </c>
      <c r="B17" s="64" t="s">
        <v>5</v>
      </c>
      <c r="C17" s="65">
        <v>973081</v>
      </c>
    </row>
    <row r="18" spans="1:4" ht="31.25" x14ac:dyDescent="0.25">
      <c r="A18" s="72" t="s">
        <v>62</v>
      </c>
      <c r="B18" s="67" t="s">
        <v>63</v>
      </c>
      <c r="C18" s="62">
        <v>5809227</v>
      </c>
    </row>
    <row r="19" spans="1:4" ht="46.9" x14ac:dyDescent="0.25">
      <c r="A19" s="72" t="s">
        <v>64</v>
      </c>
      <c r="B19" s="67" t="s">
        <v>82</v>
      </c>
      <c r="C19" s="62">
        <v>1000000</v>
      </c>
    </row>
    <row r="20" spans="1:4" ht="23.3" customHeight="1" x14ac:dyDescent="0.25">
      <c r="A20" s="72" t="s">
        <v>65</v>
      </c>
      <c r="B20" s="67" t="s">
        <v>24</v>
      </c>
      <c r="C20" s="62">
        <v>1103625</v>
      </c>
    </row>
    <row r="21" spans="1:4" ht="23.3" customHeight="1" x14ac:dyDescent="0.25">
      <c r="A21" s="63" t="s">
        <v>66</v>
      </c>
      <c r="B21" s="68" t="s">
        <v>26</v>
      </c>
      <c r="C21" s="65">
        <v>882900</v>
      </c>
    </row>
    <row r="22" spans="1:4" ht="31.25" x14ac:dyDescent="0.25">
      <c r="A22" s="63" t="s">
        <v>67</v>
      </c>
      <c r="B22" s="68" t="s">
        <v>68</v>
      </c>
      <c r="C22" s="65">
        <v>220725</v>
      </c>
    </row>
    <row r="23" spans="1:4" ht="31.25" x14ac:dyDescent="0.25">
      <c r="A23" s="72" t="s">
        <v>69</v>
      </c>
      <c r="B23" s="70" t="s">
        <v>70</v>
      </c>
      <c r="C23" s="62">
        <v>10000000</v>
      </c>
    </row>
    <row r="24" spans="1:4" ht="23.3" customHeight="1" x14ac:dyDescent="0.25">
      <c r="A24" s="110" t="s">
        <v>3</v>
      </c>
      <c r="B24" s="111"/>
      <c r="C24" s="112"/>
    </row>
    <row r="25" spans="1:4" ht="93.75" x14ac:dyDescent="0.25">
      <c r="A25" s="80" t="s">
        <v>75</v>
      </c>
      <c r="B25" s="68" t="s">
        <v>76</v>
      </c>
      <c r="C25" s="81">
        <f>C23-C27</f>
        <v>9571484</v>
      </c>
    </row>
    <row r="26" spans="1:4" x14ac:dyDescent="0.25">
      <c r="A26" s="102" t="s">
        <v>40</v>
      </c>
      <c r="B26" s="96"/>
      <c r="C26" s="103"/>
    </row>
    <row r="27" spans="1:4" ht="62.5" x14ac:dyDescent="0.25">
      <c r="A27" s="71" t="s">
        <v>77</v>
      </c>
      <c r="B27" s="52" t="s">
        <v>42</v>
      </c>
      <c r="C27" s="85">
        <v>428516</v>
      </c>
    </row>
    <row r="28" spans="1:4" ht="31.6" customHeight="1" thickBot="1" x14ac:dyDescent="0.3">
      <c r="A28" s="78" t="s">
        <v>78</v>
      </c>
      <c r="B28" s="79" t="s">
        <v>83</v>
      </c>
      <c r="C28" s="86">
        <v>428516</v>
      </c>
    </row>
    <row r="29" spans="1:4" x14ac:dyDescent="0.25">
      <c r="A29" s="69"/>
      <c r="B29" s="84"/>
      <c r="C29" s="84"/>
    </row>
    <row r="30" spans="1:4" x14ac:dyDescent="0.25">
      <c r="A30" s="69" t="s">
        <v>71</v>
      </c>
      <c r="B30" s="84"/>
      <c r="C30" s="84"/>
      <c r="D30" s="87"/>
    </row>
    <row r="31" spans="1:4" x14ac:dyDescent="0.25">
      <c r="A31" s="69" t="s">
        <v>72</v>
      </c>
      <c r="B31" s="84"/>
      <c r="C31" s="84"/>
      <c r="D31" s="87"/>
    </row>
    <row r="32" spans="1:4" x14ac:dyDescent="0.25">
      <c r="A32" s="69" t="s">
        <v>73</v>
      </c>
      <c r="B32" s="84"/>
      <c r="C32" s="84"/>
      <c r="D32" s="87"/>
    </row>
    <row r="33" spans="4:4" x14ac:dyDescent="0.25">
      <c r="D33" s="87"/>
    </row>
    <row r="34" spans="4:4" x14ac:dyDescent="0.25">
      <c r="D34" s="89"/>
    </row>
    <row r="35" spans="4:4" x14ac:dyDescent="0.25">
      <c r="D35" s="87"/>
    </row>
    <row r="36" spans="4:4" x14ac:dyDescent="0.25">
      <c r="D36" s="89"/>
    </row>
    <row r="37" spans="4:4" x14ac:dyDescent="0.25">
      <c r="D37" s="87"/>
    </row>
    <row r="38" spans="4:4" x14ac:dyDescent="0.25">
      <c r="D38" s="87"/>
    </row>
    <row r="39" spans="4:4" x14ac:dyDescent="0.25">
      <c r="D39" s="87"/>
    </row>
    <row r="40" spans="4:4" x14ac:dyDescent="0.25">
      <c r="D40" s="87"/>
    </row>
    <row r="41" spans="4:4" x14ac:dyDescent="0.25">
      <c r="D41" s="87"/>
    </row>
  </sheetData>
  <mergeCells count="8">
    <mergeCell ref="A26:C26"/>
    <mergeCell ref="B1:C1"/>
    <mergeCell ref="B2:C2"/>
    <mergeCell ref="B3:C3"/>
    <mergeCell ref="A5:C5"/>
    <mergeCell ref="A6:C6"/>
    <mergeCell ref="A12:C12"/>
    <mergeCell ref="A24:C24"/>
  </mergeCells>
  <pageMargins left="1.1023622047244095" right="0.15748031496062992" top="0.78740157480314965" bottom="0.15748031496062992" header="0.15748031496062992" footer="0.15748031496062992"/>
  <pageSetup paperSize="9" scale="80" firstPageNumber="24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2.7 (365)</vt:lpstr>
      <vt:lpstr>Приложение 2.7 (осн)</vt:lpstr>
      <vt:lpstr>'Приложение № 2.7 (365)'!Заголовки_для_печати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</cp:lastModifiedBy>
  <cp:lastPrinted>2021-12-28T10:31:31Z</cp:lastPrinted>
  <dcterms:created xsi:type="dcterms:W3CDTF">2019-08-30T12:09:31Z</dcterms:created>
  <dcterms:modified xsi:type="dcterms:W3CDTF">2021-12-28T10:31:44Z</dcterms:modified>
</cp:coreProperties>
</file>