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/>
  <bookViews>
    <workbookView xWindow="0" yWindow="0" windowWidth="19170" windowHeight="9375"/>
  </bookViews>
  <sheets>
    <sheet name="103" sheetId="3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3" i="3" l="1"/>
  <c r="C28" i="3"/>
  <c r="C30" i="3" l="1"/>
  <c r="C35" i="3"/>
  <c r="C26" i="3"/>
  <c r="C23" i="3" s="1"/>
  <c r="C21" i="3" s="1"/>
  <c r="C19" i="3" s="1"/>
  <c r="C18" i="3" l="1"/>
  <c r="C16" i="3" s="1"/>
  <c r="C14" i="3" s="1"/>
</calcChain>
</file>

<file path=xl/sharedStrings.xml><?xml version="1.0" encoding="utf-8"?>
<sst xmlns="http://schemas.openxmlformats.org/spreadsheetml/2006/main" count="58" uniqueCount="51">
  <si>
    <t>1</t>
  </si>
  <si>
    <t>2</t>
  </si>
  <si>
    <t>№ п/п</t>
  </si>
  <si>
    <t>"О республиканском бюджете на 2021 год"</t>
  </si>
  <si>
    <t>Целевой сбор на поддержку мелиоративного комплекса</t>
  </si>
  <si>
    <t xml:space="preserve">Осуществление поддержки мелиоративного комплекса на проведение ремонтных и пусконаладочных работ в рамках подготовки оборудования и гидротехнических сооружений к поливному сезону 2021 года </t>
  </si>
  <si>
    <t>ДОХОДЫ ВСЕГО, в том числе:</t>
  </si>
  <si>
    <t>РАСХОДЫ ВСЕГО, в том числе:</t>
  </si>
  <si>
    <t>Покрытие убытков государственных предприятий мелиоративного комплекса, связанных с установлением тарифа на услуги на уровне, не обеспечивающем покрытие экономически обоснованных затрат и получение обоснованной прибыли (рентабельности)</t>
  </si>
  <si>
    <t>Наименование</t>
  </si>
  <si>
    <t xml:space="preserve"> к Закону Приднестровской Молдавской Республики</t>
  </si>
  <si>
    <t>1.1</t>
  </si>
  <si>
    <t>1.2</t>
  </si>
  <si>
    <t>Приложение № 2.10</t>
  </si>
  <si>
    <t>2.1</t>
  </si>
  <si>
    <t>2.1.1</t>
  </si>
  <si>
    <t>2.1.2</t>
  </si>
  <si>
    <t>2.2</t>
  </si>
  <si>
    <t>2.3</t>
  </si>
  <si>
    <t>Осуществление поддержки мелиоративного комплекса, всего</t>
  </si>
  <si>
    <t xml:space="preserve">Основные характеристики, источники формирования и направления расходования                                                Фонда развития мелиоративного комплекса </t>
  </si>
  <si>
    <t>Приднестровской Молдавской Республики на 2021 год*</t>
  </si>
  <si>
    <t xml:space="preserve"> в том числе: </t>
  </si>
  <si>
    <t>в том числе:</t>
  </si>
  <si>
    <t>а)</t>
  </si>
  <si>
    <t>1)</t>
  </si>
  <si>
    <t>2)</t>
  </si>
  <si>
    <t>б)</t>
  </si>
  <si>
    <t>в)</t>
  </si>
  <si>
    <t>ПНС-3 Григориопольского филиала</t>
  </si>
  <si>
    <t>г)</t>
  </si>
  <si>
    <t>* В таблице применяются следующие сокращения:</t>
  </si>
  <si>
    <t>ГНС – головная насосная станция;</t>
  </si>
  <si>
    <t>ПНС – подающая насосная станция;</t>
  </si>
  <si>
    <t>НСП-5, НСП-6, НСП-7, НСП-8 Рыбницкого филиала и
ПНС-8 Северо-Дубоссарского оросительного массива</t>
  </si>
  <si>
    <t>Отчисления от единого таможенного платежа в размере 3,45%</t>
  </si>
  <si>
    <t xml:space="preserve">к Закону Приднестровской Молдавской Республики </t>
  </si>
  <si>
    <t>"О внесении изменений и дополнений</t>
  </si>
  <si>
    <t xml:space="preserve">в Закон Приднестровской Молдавской Республики </t>
  </si>
  <si>
    <t>Приложение № 11</t>
  </si>
  <si>
    <t>ГУП "РОС" – государственное унитарное предприятие "Республиканские оросительные системы";</t>
  </si>
  <si>
    <t>Сумма, руб.</t>
  </si>
  <si>
    <t>С – станция;</t>
  </si>
  <si>
    <t>НСПП – насосная станция, перекачивающая и осущетсвляющая полив</t>
  </si>
  <si>
    <t>НСП – насосная станция перекачивающая;</t>
  </si>
  <si>
    <t>ГНС "Чобручи" Слободзейского филиала, всего</t>
  </si>
  <si>
    <t xml:space="preserve">монтаж напорного трубопровода диаметром 1200 мм на ГНС "Чобручи", в том числе разработка проектно-сметной документации </t>
  </si>
  <si>
    <t>ГНС "Ташлык" Григориопольского филиала</t>
  </si>
  <si>
    <t>Ремонт объектов государственной мелиоративной системы, находящихся на балансе ГУП "РОС", всего</t>
  </si>
  <si>
    <t>демонтаж трубопровода протяженностью 6000 метров от Суклейской насосной плавучей станции, для ремонта ГНС "Чобручи"</t>
  </si>
  <si>
    <t>Приобретение оборудования для ремонта объектов государственной мелиоративной системы, находящихся на балансе ГУП "РОС", 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</si>
</sst>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_-;\-* #,##0.00_-;_-* &quot;-&quot;??_-;_-@_-"/>
    <numFmt numFmtId="164" formatCode="_-* #,##0_-;\-* #,##0_-;_-* &quot;-&quot;??_-;_-@_-"/>
  </numFmts>
  <fonts count="5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5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wrapText="1"/>
    </xf>
    <xf numFmtId="0" fontId="3" fillId="3" borderId="1" xfId="0" applyFont="1" applyFill="1" applyBorder="1" applyAlignment="1">
      <alignment horizontal="left" vertical="center" wrapText="1"/>
    </xf>
    <xf numFmtId="0" fontId="1" fillId="0" borderId="0" xfId="0" applyFont="1" applyBorder="1"/>
    <xf numFmtId="0" fontId="1" fillId="0" borderId="0" xfId="0" applyFont="1" applyBorder="1" applyAlignment="1">
      <alignment horizontal="right"/>
    </xf>
    <xf numFmtId="0" fontId="2" fillId="0" borderId="5" xfId="0" applyFont="1" applyBorder="1" applyAlignment="1">
      <alignment horizontal="left" wrapText="1"/>
    </xf>
    <xf numFmtId="49" fontId="2" fillId="0" borderId="7" xfId="0" applyNumberFormat="1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3" fontId="1" fillId="0" borderId="0" xfId="0" applyNumberFormat="1" applyFont="1" applyAlignment="1">
      <alignment horizontal="right"/>
    </xf>
    <xf numFmtId="0" fontId="1" fillId="0" borderId="1" xfId="0" applyFont="1" applyBorder="1" applyAlignment="1">
      <alignment horizontal="left" vertical="distributed" wrapText="1"/>
    </xf>
    <xf numFmtId="0" fontId="1" fillId="0" borderId="0" xfId="0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49" fontId="1" fillId="0" borderId="2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/>
    </xf>
    <xf numFmtId="49" fontId="1" fillId="2" borderId="2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Border="1" applyAlignment="1">
      <alignment horizontal="center" wrapText="1"/>
    </xf>
    <xf numFmtId="49" fontId="1" fillId="0" borderId="10" xfId="0" applyNumberFormat="1" applyFont="1" applyBorder="1" applyAlignment="1">
      <alignment horizontal="center" vertical="center" wrapText="1"/>
    </xf>
    <xf numFmtId="0" fontId="1" fillId="0" borderId="11" xfId="0" applyFont="1" applyBorder="1" applyAlignment="1">
      <alignment wrapText="1"/>
    </xf>
    <xf numFmtId="49" fontId="2" fillId="0" borderId="13" xfId="0" applyNumberFormat="1" applyFont="1" applyBorder="1" applyAlignment="1">
      <alignment horizontal="center" vertical="center" wrapText="1"/>
    </xf>
    <xf numFmtId="0" fontId="2" fillId="0" borderId="14" xfId="0" applyFont="1" applyBorder="1" applyAlignment="1">
      <alignment horizontal="left" wrapText="1"/>
    </xf>
    <xf numFmtId="0" fontId="1" fillId="0" borderId="1" xfId="0" applyFont="1" applyBorder="1"/>
    <xf numFmtId="0" fontId="3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center" wrapText="1"/>
    </xf>
    <xf numFmtId="49" fontId="1" fillId="2" borderId="16" xfId="0" applyNumberFormat="1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1" fillId="0" borderId="0" xfId="0" applyFont="1" applyAlignment="1">
      <alignment horizontal="justify" vertical="center"/>
    </xf>
    <xf numFmtId="164" fontId="2" fillId="0" borderId="6" xfId="1" applyNumberFormat="1" applyFont="1" applyBorder="1" applyAlignment="1">
      <alignment horizontal="right" vertical="center" wrapText="1"/>
    </xf>
    <xf numFmtId="164" fontId="1" fillId="0" borderId="3" xfId="1" applyNumberFormat="1" applyFont="1" applyBorder="1" applyAlignment="1">
      <alignment horizontal="right" vertical="center" wrapText="1"/>
    </xf>
    <xf numFmtId="164" fontId="1" fillId="0" borderId="12" xfId="1" applyNumberFormat="1" applyFont="1" applyBorder="1" applyAlignment="1">
      <alignment horizontal="right" vertical="center"/>
    </xf>
    <xf numFmtId="164" fontId="2" fillId="0" borderId="15" xfId="1" applyNumberFormat="1" applyFont="1" applyBorder="1" applyAlignment="1">
      <alignment horizontal="right" vertical="center" wrapText="1"/>
    </xf>
    <xf numFmtId="164" fontId="3" fillId="2" borderId="3" xfId="1" applyNumberFormat="1" applyFont="1" applyFill="1" applyBorder="1" applyAlignment="1">
      <alignment horizontal="right" vertical="center" wrapText="1"/>
    </xf>
    <xf numFmtId="164" fontId="3" fillId="0" borderId="3" xfId="1" applyNumberFormat="1" applyFont="1" applyBorder="1" applyAlignment="1">
      <alignment horizontal="right" vertical="center"/>
    </xf>
    <xf numFmtId="164" fontId="1" fillId="0" borderId="3" xfId="1" applyNumberFormat="1" applyFont="1" applyBorder="1" applyAlignment="1">
      <alignment horizontal="right" vertical="center"/>
    </xf>
    <xf numFmtId="164" fontId="3" fillId="2" borderId="18" xfId="1" applyNumberFormat="1" applyFont="1" applyFill="1" applyBorder="1" applyAlignment="1">
      <alignment horizontal="right" vertical="center" wrapText="1"/>
    </xf>
    <xf numFmtId="0" fontId="1" fillId="0" borderId="1" xfId="0" applyFont="1" applyBorder="1" applyAlignment="1">
      <alignment horizontal="left" vertical="distributed"/>
    </xf>
    <xf numFmtId="4" fontId="3" fillId="0" borderId="0" xfId="0" applyNumberFormat="1" applyFont="1" applyFill="1" applyAlignment="1">
      <alignment vertical="center" wrapText="1"/>
    </xf>
    <xf numFmtId="4" fontId="3" fillId="0" borderId="0" xfId="0" applyNumberFormat="1" applyFont="1" applyAlignment="1">
      <alignment vertical="center" wrapText="1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right" vertical="center"/>
    </xf>
    <xf numFmtId="0" fontId="2" fillId="0" borderId="0" xfId="0" applyFont="1" applyBorder="1" applyAlignment="1">
      <alignment horizontal="center" wrapText="1"/>
    </xf>
    <xf numFmtId="0" fontId="1" fillId="0" borderId="0" xfId="0" applyFont="1" applyBorder="1" applyAlignment="1">
      <alignment horizontal="right" wrapText="1"/>
    </xf>
    <xf numFmtId="4" fontId="3" fillId="0" borderId="0" xfId="0" applyNumberFormat="1" applyFont="1" applyFill="1" applyAlignment="1">
      <alignment horizontal="right" vertical="center" wrapText="1"/>
    </xf>
    <xf numFmtId="4" fontId="3" fillId="0" borderId="0" xfId="0" applyNumberFormat="1" applyFont="1" applyAlignment="1">
      <alignment horizontal="right" vertical="center" wrapText="1"/>
    </xf>
    <xf numFmtId="0" fontId="3" fillId="0" borderId="0" xfId="0" applyFont="1" applyFill="1" applyAlignment="1">
      <alignment horizontal="right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2"/>
  <sheetViews>
    <sheetView tabSelected="1" view="pageBreakPreview" zoomScale="60" zoomScaleNormal="100" workbookViewId="0">
      <pane xSplit="3" ySplit="13" topLeftCell="D34" activePane="bottomRight" state="frozenSplit"/>
      <selection pane="topRight" activeCell="H1" sqref="H1"/>
      <selection pane="bottomLeft" activeCell="A16" sqref="A16"/>
      <selection pane="bottomRight" activeCell="B42" sqref="B42"/>
    </sheetView>
  </sheetViews>
  <sheetFormatPr defaultColWidth="9.140625" defaultRowHeight="15.75" x14ac:dyDescent="0.25"/>
  <cols>
    <col min="1" max="1" width="7" style="21" bestFit="1" customWidth="1"/>
    <col min="2" max="2" width="75.140625" style="1" customWidth="1"/>
    <col min="3" max="3" width="13" style="2" customWidth="1"/>
    <col min="4" max="16384" width="9.140625" style="1"/>
  </cols>
  <sheetData>
    <row r="1" spans="1:7" ht="18" customHeight="1" x14ac:dyDescent="0.25">
      <c r="B1" s="48" t="s">
        <v>39</v>
      </c>
      <c r="C1" s="48"/>
      <c r="D1" s="42"/>
      <c r="E1" s="42"/>
      <c r="F1"/>
      <c r="G1"/>
    </row>
    <row r="2" spans="1:7" x14ac:dyDescent="0.25">
      <c r="B2" s="48" t="s">
        <v>36</v>
      </c>
      <c r="C2" s="48"/>
      <c r="D2" s="42"/>
      <c r="E2" s="42"/>
      <c r="F2"/>
      <c r="G2"/>
    </row>
    <row r="3" spans="1:7" x14ac:dyDescent="0.25">
      <c r="B3" s="49" t="s">
        <v>37</v>
      </c>
      <c r="C3" s="49"/>
      <c r="D3" s="43"/>
      <c r="E3" s="43"/>
      <c r="F3"/>
      <c r="G3"/>
    </row>
    <row r="4" spans="1:7" x14ac:dyDescent="0.25">
      <c r="B4" s="49" t="s">
        <v>38</v>
      </c>
      <c r="C4" s="49"/>
      <c r="D4" s="43"/>
      <c r="E4" s="43"/>
      <c r="F4"/>
      <c r="G4"/>
    </row>
    <row r="5" spans="1:7" x14ac:dyDescent="0.25">
      <c r="B5" s="50" t="s">
        <v>3</v>
      </c>
      <c r="C5" s="50"/>
      <c r="D5" s="44"/>
      <c r="E5" s="44"/>
      <c r="F5"/>
      <c r="G5"/>
    </row>
    <row r="6" spans="1:7" ht="8.25" customHeight="1" x14ac:dyDescent="0.25">
      <c r="B6" s="45"/>
      <c r="C6" s="45"/>
      <c r="D6" s="44"/>
      <c r="E6" s="44"/>
      <c r="F6"/>
      <c r="G6"/>
    </row>
    <row r="7" spans="1:7" x14ac:dyDescent="0.25">
      <c r="A7" s="16"/>
      <c r="B7" s="8"/>
      <c r="C7" s="9" t="s">
        <v>13</v>
      </c>
    </row>
    <row r="8" spans="1:7" x14ac:dyDescent="0.25">
      <c r="A8" s="16"/>
      <c r="B8" s="8"/>
      <c r="C8" s="9" t="s">
        <v>10</v>
      </c>
    </row>
    <row r="9" spans="1:7" x14ac:dyDescent="0.25">
      <c r="A9" s="47" t="s">
        <v>3</v>
      </c>
      <c r="B9" s="47"/>
      <c r="C9" s="47"/>
    </row>
    <row r="10" spans="1:7" ht="8.25" customHeight="1" x14ac:dyDescent="0.25">
      <c r="A10" s="1"/>
      <c r="C10" s="1"/>
    </row>
    <row r="11" spans="1:7" ht="30.75" customHeight="1" x14ac:dyDescent="0.25">
      <c r="A11" s="46" t="s">
        <v>20</v>
      </c>
      <c r="B11" s="46"/>
      <c r="C11" s="46"/>
    </row>
    <row r="12" spans="1:7" ht="17.25" customHeight="1" thickBot="1" x14ac:dyDescent="0.3">
      <c r="A12" s="22"/>
      <c r="B12" s="22" t="s">
        <v>21</v>
      </c>
      <c r="C12" s="22"/>
    </row>
    <row r="13" spans="1:7" ht="32.25" thickBot="1" x14ac:dyDescent="0.3">
      <c r="A13" s="11" t="s">
        <v>2</v>
      </c>
      <c r="B13" s="12" t="s">
        <v>9</v>
      </c>
      <c r="C13" s="13" t="s">
        <v>41</v>
      </c>
    </row>
    <row r="14" spans="1:7" x14ac:dyDescent="0.25">
      <c r="A14" s="17" t="s">
        <v>0</v>
      </c>
      <c r="B14" s="10" t="s">
        <v>6</v>
      </c>
      <c r="C14" s="33">
        <f>C15+C16</f>
        <v>34481088</v>
      </c>
    </row>
    <row r="15" spans="1:7" x14ac:dyDescent="0.25">
      <c r="A15" s="18" t="s">
        <v>11</v>
      </c>
      <c r="B15" s="3" t="s">
        <v>4</v>
      </c>
      <c r="C15" s="34">
        <v>11108000</v>
      </c>
    </row>
    <row r="16" spans="1:7" x14ac:dyDescent="0.25">
      <c r="A16" s="18" t="s">
        <v>12</v>
      </c>
      <c r="B16" s="7" t="s">
        <v>35</v>
      </c>
      <c r="C16" s="34">
        <f>C18-C15</f>
        <v>23373088</v>
      </c>
    </row>
    <row r="17" spans="1:3" ht="16.5" thickBot="1" x14ac:dyDescent="0.3">
      <c r="A17" s="23"/>
      <c r="B17" s="24"/>
      <c r="C17" s="35"/>
    </row>
    <row r="18" spans="1:3" x14ac:dyDescent="0.25">
      <c r="A18" s="25" t="s">
        <v>1</v>
      </c>
      <c r="B18" s="26" t="s">
        <v>7</v>
      </c>
      <c r="C18" s="36">
        <f>C19+C34+C35</f>
        <v>34481088</v>
      </c>
    </row>
    <row r="19" spans="1:3" x14ac:dyDescent="0.25">
      <c r="A19" s="18" t="s">
        <v>14</v>
      </c>
      <c r="B19" s="4" t="s">
        <v>19</v>
      </c>
      <c r="C19" s="37">
        <f>C21+C30</f>
        <v>13236848</v>
      </c>
    </row>
    <row r="20" spans="1:3" x14ac:dyDescent="0.25">
      <c r="A20" s="18"/>
      <c r="B20" s="4" t="s">
        <v>22</v>
      </c>
      <c r="C20" s="37"/>
    </row>
    <row r="21" spans="1:3" ht="31.5" x14ac:dyDescent="0.25">
      <c r="A21" s="19" t="s">
        <v>15</v>
      </c>
      <c r="B21" s="6" t="s">
        <v>48</v>
      </c>
      <c r="C21" s="38">
        <f>SUM(C23+C27+C28+C29)</f>
        <v>9336848</v>
      </c>
    </row>
    <row r="22" spans="1:3" x14ac:dyDescent="0.25">
      <c r="A22" s="19"/>
      <c r="B22" s="6" t="s">
        <v>23</v>
      </c>
      <c r="C22" s="38"/>
    </row>
    <row r="23" spans="1:3" x14ac:dyDescent="0.25">
      <c r="A23" s="19" t="s">
        <v>24</v>
      </c>
      <c r="B23" s="6" t="s">
        <v>45</v>
      </c>
      <c r="C23" s="39">
        <f>SUM(C25:C26)</f>
        <v>6200000</v>
      </c>
    </row>
    <row r="24" spans="1:3" x14ac:dyDescent="0.25">
      <c r="A24" s="19"/>
      <c r="B24" s="6" t="s">
        <v>23</v>
      </c>
      <c r="C24" s="39"/>
    </row>
    <row r="25" spans="1:3" ht="31.5" x14ac:dyDescent="0.25">
      <c r="A25" s="19" t="s">
        <v>25</v>
      </c>
      <c r="B25" s="6" t="s">
        <v>49</v>
      </c>
      <c r="C25" s="39">
        <v>2408565</v>
      </c>
    </row>
    <row r="26" spans="1:3" ht="31.5" x14ac:dyDescent="0.25">
      <c r="A26" s="19" t="s">
        <v>26</v>
      </c>
      <c r="B26" s="6" t="s">
        <v>46</v>
      </c>
      <c r="C26" s="39">
        <f>6200000-2408565</f>
        <v>3791435</v>
      </c>
    </row>
    <row r="27" spans="1:3" x14ac:dyDescent="0.25">
      <c r="A27" s="19" t="s">
        <v>27</v>
      </c>
      <c r="B27" s="6" t="s">
        <v>47</v>
      </c>
      <c r="C27" s="38">
        <v>1000000</v>
      </c>
    </row>
    <row r="28" spans="1:3" x14ac:dyDescent="0.25">
      <c r="A28" s="19" t="s">
        <v>28</v>
      </c>
      <c r="B28" s="27" t="s">
        <v>29</v>
      </c>
      <c r="C28" s="39">
        <f>670000+228848</f>
        <v>898848</v>
      </c>
    </row>
    <row r="29" spans="1:3" ht="31.5" x14ac:dyDescent="0.25">
      <c r="A29" s="19" t="s">
        <v>30</v>
      </c>
      <c r="B29" s="28" t="s">
        <v>34</v>
      </c>
      <c r="C29" s="39">
        <v>1238000</v>
      </c>
    </row>
    <row r="30" spans="1:3" ht="31.5" x14ac:dyDescent="0.25">
      <c r="A30" s="19" t="s">
        <v>16</v>
      </c>
      <c r="B30" s="41" t="s">
        <v>50</v>
      </c>
      <c r="C30" s="38">
        <f>SUM(C32:C33)</f>
        <v>3900000</v>
      </c>
    </row>
    <row r="31" spans="1:3" x14ac:dyDescent="0.25">
      <c r="A31" s="19"/>
      <c r="B31" s="15" t="s">
        <v>23</v>
      </c>
      <c r="C31" s="38"/>
    </row>
    <row r="32" spans="1:3" x14ac:dyDescent="0.25">
      <c r="A32" s="19" t="s">
        <v>24</v>
      </c>
      <c r="B32" s="29" t="s">
        <v>47</v>
      </c>
      <c r="C32" s="38">
        <v>1200000</v>
      </c>
    </row>
    <row r="33" spans="1:3" x14ac:dyDescent="0.25">
      <c r="A33" s="19" t="s">
        <v>27</v>
      </c>
      <c r="B33" s="29" t="s">
        <v>29</v>
      </c>
      <c r="C33" s="38">
        <f>800000+1900000</f>
        <v>2700000</v>
      </c>
    </row>
    <row r="34" spans="1:3" ht="63" x14ac:dyDescent="0.25">
      <c r="A34" s="20" t="s">
        <v>17</v>
      </c>
      <c r="B34" s="5" t="s">
        <v>5</v>
      </c>
      <c r="C34" s="37">
        <v>2000000</v>
      </c>
    </row>
    <row r="35" spans="1:3" ht="63.75" thickBot="1" x14ac:dyDescent="0.3">
      <c r="A35" s="30" t="s">
        <v>18</v>
      </c>
      <c r="B35" s="31" t="s">
        <v>8</v>
      </c>
      <c r="C35" s="40">
        <f>19458568-214328</f>
        <v>19244240</v>
      </c>
    </row>
    <row r="36" spans="1:3" x14ac:dyDescent="0.25">
      <c r="B36" s="1" t="s">
        <v>31</v>
      </c>
      <c r="C36" s="14"/>
    </row>
    <row r="37" spans="1:3" ht="31.5" x14ac:dyDescent="0.25">
      <c r="B37" s="32" t="s">
        <v>40</v>
      </c>
    </row>
    <row r="38" spans="1:3" x14ac:dyDescent="0.25">
      <c r="B38" s="32" t="s">
        <v>42</v>
      </c>
    </row>
    <row r="39" spans="1:3" x14ac:dyDescent="0.25">
      <c r="B39" s="32" t="s">
        <v>32</v>
      </c>
    </row>
    <row r="40" spans="1:3" x14ac:dyDescent="0.25">
      <c r="B40" s="32" t="s">
        <v>33</v>
      </c>
      <c r="C40" s="14"/>
    </row>
    <row r="41" spans="1:3" x14ac:dyDescent="0.25">
      <c r="B41" s="32" t="s">
        <v>44</v>
      </c>
    </row>
    <row r="42" spans="1:3" x14ac:dyDescent="0.25">
      <c r="B42" s="1" t="s">
        <v>43</v>
      </c>
    </row>
  </sheetData>
  <mergeCells count="7">
    <mergeCell ref="A11:C11"/>
    <mergeCell ref="A9:C9"/>
    <mergeCell ref="B1:C1"/>
    <mergeCell ref="B2:C2"/>
    <mergeCell ref="B3:C3"/>
    <mergeCell ref="B4:C4"/>
    <mergeCell ref="B5:C5"/>
  </mergeCells>
  <printOptions horizontalCentered="1"/>
  <pageMargins left="0.86614173228346458" right="0.39370078740157483" top="0.39370078740157483" bottom="0.78740157480314965" header="0" footer="0"/>
  <pageSetup paperSize="9" scale="89" firstPageNumber="184" orientation="portrait" useFirstPageNumber="1" r:id="rId1"/>
  <headerFooter>
    <oddHeader>&amp;C&amp;P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103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2021-07-22T10:27:59Z</dcterms:modified>
</cp:coreProperties>
</file>