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Приложение № 8" sheetId="5" r:id="rId1"/>
  </sheets>
  <definedNames>
    <definedName name="_xlnm.Print_Area" localSheetId="0">'Приложение № 8'!$A$1:$Q$28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5" l="1"/>
  <c r="O26" i="5"/>
  <c r="M26" i="5"/>
  <c r="L26" i="5"/>
  <c r="K26" i="5"/>
  <c r="J26" i="5"/>
  <c r="I26" i="5"/>
  <c r="G26" i="5"/>
  <c r="F26" i="5"/>
  <c r="N25" i="5"/>
  <c r="Q25" i="5" s="1"/>
  <c r="N24" i="5"/>
  <c r="Q24" i="5" s="1"/>
  <c r="N23" i="5"/>
  <c r="Q23" i="5" s="1"/>
  <c r="N22" i="5"/>
  <c r="Q22" i="5" s="1"/>
  <c r="N21" i="5"/>
  <c r="Q21" i="5" s="1"/>
  <c r="N20" i="5"/>
  <c r="Q20" i="5" s="1"/>
  <c r="N19" i="5"/>
  <c r="Q19" i="5" s="1"/>
  <c r="N18" i="5"/>
  <c r="Q18" i="5" s="1"/>
  <c r="H18" i="5" l="1"/>
  <c r="H20" i="5"/>
  <c r="H22" i="5"/>
  <c r="H24" i="5"/>
  <c r="Q26" i="5"/>
  <c r="N26" i="5"/>
  <c r="H19" i="5"/>
  <c r="H21" i="5"/>
  <c r="H23" i="5"/>
  <c r="H25" i="5"/>
  <c r="H26" i="5" l="1"/>
</calcChain>
</file>

<file path=xl/sharedStrings.xml><?xml version="1.0" encoding="utf-8"?>
<sst xmlns="http://schemas.openxmlformats.org/spreadsheetml/2006/main" count="62" uniqueCount="62">
  <si>
    <t>Субсидии местным бюджетам на исполнение программ развития дорожной отрасли ВСЕГО, в т.ч.:</t>
  </si>
  <si>
    <t>1</t>
  </si>
  <si>
    <t>№ п/п</t>
  </si>
  <si>
    <t>ДОХОДЫ ВСЕГО, в том числе:</t>
  </si>
  <si>
    <t>Налог с владельцев транспортных средств, уплачиваемый юридическими лицами</t>
  </si>
  <si>
    <t>Отчисления от налога на доходы организаций</t>
  </si>
  <si>
    <t>Отчисления от акцизного сбора на газ углеводородный сжиженный, реализуемый в качестве автомобильного топлива</t>
  </si>
  <si>
    <t>РАСХОДЫ ВСЕГО, в том числе:</t>
  </si>
  <si>
    <t xml:space="preserve">  "О республиканском бюджете на 2021 год"</t>
  </si>
  <si>
    <t>Доли для распределения государственными администрациями субсидий, направленных в местные бюджеты городов и районов</t>
  </si>
  <si>
    <t>Распределение средств для формирования программ развития дорожной отрасли, руб.</t>
  </si>
  <si>
    <t>Источники финансирования расходов по программам развития дорожной отрасли, руб.</t>
  </si>
  <si>
    <t>на государственные дороги</t>
  </si>
  <si>
    <t>на улично-дорожную сеть</t>
  </si>
  <si>
    <t>Всего</t>
  </si>
  <si>
    <t>по автомобильным дорогам общего пользования, находящимся в государственной собственности</t>
  </si>
  <si>
    <t>по автомобильным дорогам общего пользования, находящимся в муниципальной собственности</t>
  </si>
  <si>
    <t>г.Тирасполь</t>
  </si>
  <si>
    <t>г. Днестровск</t>
  </si>
  <si>
    <t>г. Бендеры</t>
  </si>
  <si>
    <t>Дубоссарский район и г. Дубоссары</t>
  </si>
  <si>
    <t>Каменский район и г. Каменка</t>
  </si>
  <si>
    <t xml:space="preserve">Рыбницкий район и г. Рыбница </t>
  </si>
  <si>
    <t xml:space="preserve">Слободзейский район и г. Слободзея </t>
  </si>
  <si>
    <t>Всего субсидий</t>
  </si>
  <si>
    <t xml:space="preserve">Министерство экономического развития Приднестровской Молдавской Республики </t>
  </si>
  <si>
    <t>Итого расходы за счет средств                                                                     Дорожного фонда ПМР,  руб.</t>
  </si>
  <si>
    <t>Приложение № 8</t>
  </si>
  <si>
    <t>к  Закону Приднестровской Молдавской Республики</t>
  </si>
  <si>
    <t>Доля для распределения  иных поступлений в Дорожный фонд ПМР</t>
  </si>
  <si>
    <t>Всего субсидий на исполнение программ развития дорожной отрасли, руб.</t>
  </si>
  <si>
    <t>Распределение субсидий на обустройство мест стоянки, парковки</t>
  </si>
  <si>
    <t>Доля количества зарегистрированных транспортных средств по городам (районам)</t>
  </si>
  <si>
    <t>для перечисления 0,819% поступлений Дорожного фонда ПМР (за исключением налога с владельцев транспортных средств) на проведение работ по обследованию мостовых сооружений и выполнение проектных работ по их ремонту и реконструкции и экспертизе проектно-сметной документации</t>
  </si>
  <si>
    <t>1.1.</t>
  </si>
  <si>
    <t>1.2.</t>
  </si>
  <si>
    <t>1.3.</t>
  </si>
  <si>
    <t>1.4.</t>
  </si>
  <si>
    <t>2.1.</t>
  </si>
  <si>
    <t>налог с владельцев   транспортных средств</t>
  </si>
  <si>
    <t>ВСЕГО</t>
  </si>
  <si>
    <t xml:space="preserve"> в том числе</t>
  </si>
  <si>
    <t>на формирование программ развития дорожной отрасли</t>
  </si>
  <si>
    <t>на ремонт и реконструкцию тротуаров</t>
  </si>
  <si>
    <t xml:space="preserve">на благоустройство территорий образовательных  и соц.-культ учреждений </t>
  </si>
  <si>
    <t xml:space="preserve">Основные характеристики Дорожного фонда Приднестровской Молдавской Республики на 2021 год </t>
  </si>
  <si>
    <t>иные поступления в Дорожный фонд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</si>
  <si>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</si>
  <si>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</si>
  <si>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</si>
  <si>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</si>
  <si>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</si>
  <si>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</si>
  <si>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</si>
  <si>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</si>
  <si>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</t>
  </si>
  <si>
    <t>Субсидии на цели финансирования обустройства мест стоянки, парковки, руб.</t>
  </si>
  <si>
    <t>Наименование государственной администрации</t>
  </si>
  <si>
    <t>Отчисления от единого таможенного платежа в размере 13,13%</t>
  </si>
  <si>
    <t>Григориопольский район и                                      г. Григориополь</t>
  </si>
  <si>
    <t>(руб.)</t>
  </si>
  <si>
    <t>Источник расходов на цели реализации с 1 апреля 2021 года решений по повышению заработной платы работников бюджетной сферы и пенсий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</si>
</sst>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3" fontId="2" fillId="0" borderId="12" xfId="0" applyNumberFormat="1" applyFont="1" applyFill="1" applyBorder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left" vertical="center" wrapText="1"/>
    </xf>
    <xf numFmtId="10" fontId="2" fillId="0" borderId="14" xfId="0" applyNumberFormat="1" applyFont="1" applyFill="1" applyBorder="1" applyAlignment="1">
      <alignment horizontal="right" vertical="center" wrapText="1"/>
    </xf>
    <xf numFmtId="10" fontId="2" fillId="0" borderId="14" xfId="1" applyNumberFormat="1" applyFont="1" applyFill="1" applyBorder="1" applyAlignment="1">
      <alignment horizontal="right" vertical="center" wrapText="1"/>
    </xf>
    <xf numFmtId="3" fontId="2" fillId="0" borderId="14" xfId="0" applyNumberFormat="1" applyFont="1" applyFill="1" applyBorder="1" applyAlignment="1">
      <alignment horizontal="right" vertical="center" wrapText="1"/>
    </xf>
    <xf numFmtId="3" fontId="2" fillId="0" borderId="25" xfId="0" applyNumberFormat="1" applyFont="1" applyFill="1" applyBorder="1" applyAlignment="1">
      <alignment horizontal="right" vertical="center" wrapText="1"/>
    </xf>
    <xf numFmtId="3" fontId="2" fillId="0" borderId="1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right" vertical="center" wrapText="1"/>
    </xf>
    <xf numFmtId="10" fontId="2" fillId="0" borderId="1" xfId="1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vertical="center" wrapText="1"/>
    </xf>
    <xf numFmtId="3" fontId="2" fillId="0" borderId="1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22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left" wrapText="1"/>
    </xf>
    <xf numFmtId="0" fontId="2" fillId="0" borderId="0" xfId="0" applyFont="1" applyFill="1" applyAlignment="1">
      <alignment horizontal="right" wrapText="1"/>
    </xf>
    <xf numFmtId="49" fontId="3" fillId="0" borderId="0" xfId="0" applyNumberFormat="1" applyFont="1" applyFill="1" applyAlignment="1">
      <alignment horizontal="center" wrapText="1"/>
    </xf>
    <xf numFmtId="0" fontId="4" fillId="0" borderId="17" xfId="0" applyFont="1" applyFill="1" applyBorder="1" applyAlignment="1">
      <alignment horizontal="left" wrapText="1"/>
    </xf>
    <xf numFmtId="0" fontId="4" fillId="0" borderId="18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23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 textRotation="90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textRotation="90" wrapText="1"/>
    </xf>
    <xf numFmtId="49" fontId="2" fillId="0" borderId="22" xfId="0" applyNumberFormat="1" applyFont="1" applyFill="1" applyBorder="1" applyAlignment="1">
      <alignment horizontal="center" vertical="center" textRotation="90" wrapText="1"/>
    </xf>
    <xf numFmtId="49" fontId="2" fillId="0" borderId="24" xfId="0" applyNumberFormat="1" applyFont="1" applyFill="1" applyBorder="1" applyAlignment="1">
      <alignment horizontal="center" vertical="center" textRotation="90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49" fontId="2" fillId="0" borderId="20" xfId="0" applyNumberFormat="1" applyFont="1" applyFill="1" applyBorder="1" applyAlignment="1">
      <alignment horizontal="center" vertical="center" textRotation="90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90" zoomScaleNormal="90" workbookViewId="0">
      <pane xSplit="14" ySplit="7" topLeftCell="O8" activePane="bottomRight" state="frozenSplit"/>
      <selection pane="topRight" activeCell="G1" sqref="G1"/>
      <selection pane="bottomLeft" activeCell="A3" sqref="A3"/>
      <selection pane="bottomRight" activeCell="S16" sqref="S16"/>
    </sheetView>
  </sheetViews>
  <sheetFormatPr defaultColWidth="11" defaultRowHeight="15.75" x14ac:dyDescent="0.25"/>
  <cols>
    <col min="1" max="1" width="10.140625" style="35" customWidth="1"/>
    <col min="2" max="2" width="39.28515625" style="2" customWidth="1"/>
    <col min="3" max="6" width="11.140625" style="2" bestFit="1" customWidth="1"/>
    <col min="7" max="7" width="13" style="2" customWidth="1"/>
    <col min="8" max="8" width="13.7109375" style="2" customWidth="1"/>
    <col min="9" max="10" width="11.28515625" style="2" bestFit="1" customWidth="1"/>
    <col min="11" max="11" width="11.140625" style="2" bestFit="1" customWidth="1"/>
    <col min="12" max="12" width="13.28515625" style="2" customWidth="1"/>
    <col min="13" max="14" width="12.42578125" style="2" customWidth="1"/>
    <col min="15" max="15" width="11.140625" style="2" bestFit="1" customWidth="1"/>
    <col min="16" max="16" width="10.7109375" style="2" customWidth="1"/>
    <col min="17" max="17" width="12.28515625" style="2" customWidth="1"/>
    <col min="18" max="16384" width="11" style="2"/>
  </cols>
  <sheetData>
    <row r="1" spans="1:19" ht="15.75" customHeight="1" x14ac:dyDescent="0.25">
      <c r="A1" s="36"/>
      <c r="B1" s="1"/>
      <c r="C1" s="1"/>
      <c r="D1" s="1"/>
      <c r="E1" s="1"/>
      <c r="F1" s="1"/>
      <c r="G1" s="1"/>
      <c r="H1" s="1"/>
      <c r="I1" s="1"/>
      <c r="J1" s="1"/>
      <c r="K1" s="1"/>
      <c r="L1" s="65" t="s">
        <v>27</v>
      </c>
      <c r="M1" s="65"/>
      <c r="N1" s="65"/>
      <c r="O1" s="65"/>
      <c r="P1" s="65"/>
      <c r="Q1" s="65"/>
    </row>
    <row r="2" spans="1:19" ht="15.75" customHeight="1" x14ac:dyDescent="0.25">
      <c r="A2" s="36"/>
      <c r="B2" s="1"/>
      <c r="C2" s="1"/>
      <c r="D2" s="1"/>
      <c r="E2" s="1"/>
      <c r="F2" s="1"/>
      <c r="G2" s="1"/>
      <c r="H2" s="1"/>
      <c r="I2" s="1"/>
      <c r="J2" s="1"/>
      <c r="K2" s="1"/>
      <c r="L2" s="65" t="s">
        <v>28</v>
      </c>
      <c r="M2" s="65"/>
      <c r="N2" s="65"/>
      <c r="O2" s="65"/>
      <c r="P2" s="65"/>
      <c r="Q2" s="65"/>
    </row>
    <row r="3" spans="1:19" ht="15.75" customHeight="1" x14ac:dyDescent="0.25">
      <c r="A3" s="36"/>
      <c r="B3" s="1"/>
      <c r="C3" s="1"/>
      <c r="D3" s="1"/>
      <c r="E3" s="1"/>
      <c r="F3" s="1"/>
      <c r="G3" s="1"/>
      <c r="H3" s="1"/>
      <c r="I3" s="1"/>
      <c r="J3" s="1"/>
      <c r="K3" s="1"/>
      <c r="L3" s="65" t="s">
        <v>8</v>
      </c>
      <c r="M3" s="65"/>
      <c r="N3" s="65"/>
      <c r="O3" s="65"/>
      <c r="P3" s="65"/>
      <c r="Q3" s="65"/>
    </row>
    <row r="4" spans="1:19" ht="6.75" customHeight="1" x14ac:dyDescent="0.25">
      <c r="A4" s="3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</row>
    <row r="5" spans="1:19" ht="15" customHeight="1" x14ac:dyDescent="0.25">
      <c r="A5" s="66" t="s">
        <v>45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9" ht="16.5" thickBot="1" x14ac:dyDescent="0.3">
      <c r="A6" s="3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3" t="s">
        <v>60</v>
      </c>
    </row>
    <row r="7" spans="1:19" s="7" customFormat="1" x14ac:dyDescent="0.25">
      <c r="A7" s="5" t="s">
        <v>1</v>
      </c>
      <c r="B7" s="67" t="s">
        <v>3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9"/>
      <c r="Q7" s="6">
        <v>174805669</v>
      </c>
    </row>
    <row r="8" spans="1:19" ht="15.75" customHeight="1" x14ac:dyDescent="0.25">
      <c r="A8" s="8" t="s">
        <v>34</v>
      </c>
      <c r="B8" s="59" t="s">
        <v>4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  <c r="Q8" s="9">
        <v>10981341</v>
      </c>
    </row>
    <row r="9" spans="1:19" ht="15.75" customHeight="1" x14ac:dyDescent="0.25">
      <c r="A9" s="8" t="s">
        <v>35</v>
      </c>
      <c r="B9" s="59" t="s">
        <v>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  <c r="Q9" s="9">
        <v>75870574</v>
      </c>
    </row>
    <row r="10" spans="1:19" ht="15.75" customHeight="1" x14ac:dyDescent="0.25">
      <c r="A10" s="8" t="s">
        <v>36</v>
      </c>
      <c r="B10" s="59" t="s">
        <v>6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1"/>
      <c r="Q10" s="9">
        <v>473506</v>
      </c>
    </row>
    <row r="11" spans="1:19" ht="15.75" customHeight="1" x14ac:dyDescent="0.25">
      <c r="A11" s="8" t="s">
        <v>37</v>
      </c>
      <c r="B11" s="59" t="s">
        <v>58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/>
      <c r="Q11" s="9">
        <v>87480248</v>
      </c>
    </row>
    <row r="12" spans="1:19" s="12" customFormat="1" x14ac:dyDescent="0.25">
      <c r="A12" s="37">
        <v>2</v>
      </c>
      <c r="B12" s="62" t="s">
        <v>7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4"/>
      <c r="Q12" s="10">
        <v>140601430</v>
      </c>
      <c r="R12" s="11"/>
      <c r="S12" s="11"/>
    </row>
    <row r="13" spans="1:19" s="15" customFormat="1" ht="16.5" customHeight="1" thickBot="1" x14ac:dyDescent="0.3">
      <c r="A13" s="38" t="s">
        <v>38</v>
      </c>
      <c r="B13" s="56" t="s">
        <v>0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13">
        <v>139449904</v>
      </c>
      <c r="R13" s="14"/>
      <c r="S13" s="14"/>
    </row>
    <row r="14" spans="1:19" s="15" customFormat="1" ht="75" customHeight="1" x14ac:dyDescent="0.25">
      <c r="A14" s="44" t="s">
        <v>2</v>
      </c>
      <c r="B14" s="47" t="s">
        <v>57</v>
      </c>
      <c r="C14" s="47" t="s">
        <v>9</v>
      </c>
      <c r="D14" s="47"/>
      <c r="E14" s="47"/>
      <c r="F14" s="50" t="s">
        <v>29</v>
      </c>
      <c r="G14" s="53" t="s">
        <v>10</v>
      </c>
      <c r="H14" s="54"/>
      <c r="I14" s="54"/>
      <c r="J14" s="54"/>
      <c r="K14" s="55"/>
      <c r="L14" s="47" t="s">
        <v>11</v>
      </c>
      <c r="M14" s="47"/>
      <c r="N14" s="84" t="s">
        <v>30</v>
      </c>
      <c r="O14" s="53" t="s">
        <v>31</v>
      </c>
      <c r="P14" s="55"/>
      <c r="Q14" s="70" t="s">
        <v>26</v>
      </c>
      <c r="R14" s="14"/>
      <c r="S14" s="14"/>
    </row>
    <row r="15" spans="1:19" s="15" customFormat="1" ht="37.5" customHeight="1" x14ac:dyDescent="0.25">
      <c r="A15" s="45"/>
      <c r="B15" s="48"/>
      <c r="C15" s="73" t="s">
        <v>12</v>
      </c>
      <c r="D15" s="73" t="s">
        <v>13</v>
      </c>
      <c r="E15" s="73" t="s">
        <v>14</v>
      </c>
      <c r="F15" s="51"/>
      <c r="G15" s="73" t="s">
        <v>15</v>
      </c>
      <c r="H15" s="75" t="s">
        <v>16</v>
      </c>
      <c r="I15" s="76"/>
      <c r="J15" s="76"/>
      <c r="K15" s="77"/>
      <c r="L15" s="73" t="s">
        <v>39</v>
      </c>
      <c r="M15" s="73" t="s">
        <v>46</v>
      </c>
      <c r="N15" s="79"/>
      <c r="O15" s="78" t="s">
        <v>32</v>
      </c>
      <c r="P15" s="78" t="s">
        <v>56</v>
      </c>
      <c r="Q15" s="71"/>
      <c r="R15" s="14"/>
      <c r="S15" s="14"/>
    </row>
    <row r="16" spans="1:19" s="15" customFormat="1" ht="81" customHeight="1" x14ac:dyDescent="0.25">
      <c r="A16" s="45"/>
      <c r="B16" s="48"/>
      <c r="C16" s="51"/>
      <c r="D16" s="51"/>
      <c r="E16" s="51"/>
      <c r="F16" s="51"/>
      <c r="G16" s="51"/>
      <c r="H16" s="73" t="s">
        <v>40</v>
      </c>
      <c r="I16" s="75" t="s">
        <v>41</v>
      </c>
      <c r="J16" s="76"/>
      <c r="K16" s="77"/>
      <c r="L16" s="51"/>
      <c r="M16" s="51"/>
      <c r="N16" s="79"/>
      <c r="O16" s="79"/>
      <c r="P16" s="79"/>
      <c r="Q16" s="71"/>
      <c r="R16" s="14"/>
      <c r="S16" s="14"/>
    </row>
    <row r="17" spans="1:19" s="15" customFormat="1" ht="163.5" thickBot="1" x14ac:dyDescent="0.3">
      <c r="A17" s="46"/>
      <c r="B17" s="49"/>
      <c r="C17" s="74"/>
      <c r="D17" s="74"/>
      <c r="E17" s="74"/>
      <c r="F17" s="52"/>
      <c r="G17" s="74"/>
      <c r="H17" s="74"/>
      <c r="I17" s="16" t="s">
        <v>42</v>
      </c>
      <c r="J17" s="16" t="s">
        <v>43</v>
      </c>
      <c r="K17" s="16" t="s">
        <v>44</v>
      </c>
      <c r="L17" s="74"/>
      <c r="M17" s="74"/>
      <c r="N17" s="80"/>
      <c r="O17" s="80"/>
      <c r="P17" s="80"/>
      <c r="Q17" s="72"/>
      <c r="R17" s="14"/>
      <c r="S17" s="14"/>
    </row>
    <row r="18" spans="1:19" s="15" customFormat="1" x14ac:dyDescent="0.25">
      <c r="A18" s="39" t="s">
        <v>47</v>
      </c>
      <c r="B18" s="17" t="s">
        <v>17</v>
      </c>
      <c r="C18" s="18"/>
      <c r="D18" s="18">
        <v>1</v>
      </c>
      <c r="E18" s="18">
        <v>1</v>
      </c>
      <c r="F18" s="19">
        <v>0.15629999999999999</v>
      </c>
      <c r="G18" s="20">
        <v>0</v>
      </c>
      <c r="H18" s="20">
        <f>N18-G18</f>
        <v>24343105</v>
      </c>
      <c r="I18" s="20">
        <v>19893105</v>
      </c>
      <c r="J18" s="20">
        <v>2000000</v>
      </c>
      <c r="K18" s="20">
        <v>2450000</v>
      </c>
      <c r="L18" s="20">
        <v>4872967</v>
      </c>
      <c r="M18" s="20">
        <v>19470138</v>
      </c>
      <c r="N18" s="21">
        <f>L18+M18</f>
        <v>24343105</v>
      </c>
      <c r="O18" s="18">
        <v>0.27539999999999998</v>
      </c>
      <c r="P18" s="20">
        <v>1073935</v>
      </c>
      <c r="Q18" s="22">
        <f>N18+P18</f>
        <v>25417040</v>
      </c>
      <c r="R18" s="14"/>
      <c r="S18" s="14"/>
    </row>
    <row r="19" spans="1:19" s="15" customFormat="1" x14ac:dyDescent="0.25">
      <c r="A19" s="40" t="s">
        <v>48</v>
      </c>
      <c r="B19" s="23" t="s">
        <v>18</v>
      </c>
      <c r="C19" s="24"/>
      <c r="D19" s="24">
        <v>1</v>
      </c>
      <c r="E19" s="24">
        <v>1</v>
      </c>
      <c r="F19" s="25">
        <v>4.7000000000000002E-3</v>
      </c>
      <c r="G19" s="26">
        <v>0</v>
      </c>
      <c r="H19" s="20">
        <f t="shared" ref="H19:H25" si="0">N19-G19</f>
        <v>876034</v>
      </c>
      <c r="I19" s="20">
        <v>649268</v>
      </c>
      <c r="J19" s="20">
        <v>150841</v>
      </c>
      <c r="K19" s="20">
        <v>75925</v>
      </c>
      <c r="L19" s="26">
        <v>290560</v>
      </c>
      <c r="M19" s="26">
        <v>585474</v>
      </c>
      <c r="N19" s="21">
        <f t="shared" ref="N19:N25" si="1">L19+M19</f>
        <v>876034</v>
      </c>
      <c r="O19" s="24">
        <v>1.8700000000000001E-2</v>
      </c>
      <c r="P19" s="26">
        <v>72921</v>
      </c>
      <c r="Q19" s="22">
        <f t="shared" ref="Q19:Q25" si="2">N19+P19</f>
        <v>948955</v>
      </c>
      <c r="R19" s="14"/>
      <c r="S19" s="14"/>
    </row>
    <row r="20" spans="1:19" s="15" customFormat="1" x14ac:dyDescent="0.25">
      <c r="A20" s="40" t="s">
        <v>49</v>
      </c>
      <c r="B20" s="23" t="s">
        <v>19</v>
      </c>
      <c r="C20" s="24"/>
      <c r="D20" s="24">
        <v>1</v>
      </c>
      <c r="E20" s="24">
        <v>1</v>
      </c>
      <c r="F20" s="25">
        <v>0.1095</v>
      </c>
      <c r="G20" s="26">
        <v>0</v>
      </c>
      <c r="H20" s="20">
        <f t="shared" si="0"/>
        <v>15147457</v>
      </c>
      <c r="I20" s="20">
        <v>8458108</v>
      </c>
      <c r="J20" s="20">
        <v>5289349</v>
      </c>
      <c r="K20" s="20">
        <v>1400000</v>
      </c>
      <c r="L20" s="26">
        <v>1507150</v>
      </c>
      <c r="M20" s="26">
        <v>13640307</v>
      </c>
      <c r="N20" s="21">
        <f t="shared" si="1"/>
        <v>15147457</v>
      </c>
      <c r="O20" s="24">
        <v>0.19539999999999999</v>
      </c>
      <c r="P20" s="26">
        <v>761971</v>
      </c>
      <c r="Q20" s="22">
        <f t="shared" si="2"/>
        <v>15909428</v>
      </c>
      <c r="R20" s="14"/>
      <c r="S20" s="14"/>
    </row>
    <row r="21" spans="1:19" s="15" customFormat="1" ht="31.5" x14ac:dyDescent="0.25">
      <c r="A21" s="40" t="s">
        <v>50</v>
      </c>
      <c r="B21" s="23" t="s">
        <v>59</v>
      </c>
      <c r="C21" s="24">
        <v>0.47610000000000002</v>
      </c>
      <c r="D21" s="24">
        <v>0.52390000000000003</v>
      </c>
      <c r="E21" s="24">
        <v>1</v>
      </c>
      <c r="F21" s="25">
        <v>0.1211</v>
      </c>
      <c r="G21" s="26">
        <v>7353709</v>
      </c>
      <c r="H21" s="20">
        <f t="shared" si="0"/>
        <v>8092015</v>
      </c>
      <c r="I21" s="26">
        <v>5407415</v>
      </c>
      <c r="J21" s="26">
        <v>2154600</v>
      </c>
      <c r="K21" s="26">
        <v>530000</v>
      </c>
      <c r="L21" s="26">
        <v>360416</v>
      </c>
      <c r="M21" s="26">
        <v>15085308</v>
      </c>
      <c r="N21" s="21">
        <f t="shared" si="1"/>
        <v>15445724</v>
      </c>
      <c r="O21" s="24">
        <v>7.2300000000000003E-2</v>
      </c>
      <c r="P21" s="26">
        <v>281937</v>
      </c>
      <c r="Q21" s="22">
        <f t="shared" si="2"/>
        <v>15727661</v>
      </c>
      <c r="R21" s="14"/>
      <c r="S21" s="14"/>
    </row>
    <row r="22" spans="1:19" s="15" customFormat="1" x14ac:dyDescent="0.25">
      <c r="A22" s="40" t="s">
        <v>51</v>
      </c>
      <c r="B22" s="27" t="s">
        <v>20</v>
      </c>
      <c r="C22" s="24">
        <v>0.53359999999999996</v>
      </c>
      <c r="D22" s="24">
        <v>0.46639999999999998</v>
      </c>
      <c r="E22" s="24">
        <v>1</v>
      </c>
      <c r="F22" s="25">
        <v>0.1278</v>
      </c>
      <c r="G22" s="26">
        <v>8925738</v>
      </c>
      <c r="H22" s="20">
        <f t="shared" si="0"/>
        <v>7801658</v>
      </c>
      <c r="I22" s="26">
        <v>6401658</v>
      </c>
      <c r="J22" s="26">
        <v>900000</v>
      </c>
      <c r="K22" s="26">
        <v>500000</v>
      </c>
      <c r="L22" s="26">
        <v>807475</v>
      </c>
      <c r="M22" s="26">
        <v>15919921</v>
      </c>
      <c r="N22" s="21">
        <f t="shared" si="1"/>
        <v>16727396</v>
      </c>
      <c r="O22" s="24">
        <v>7.9699999999999993E-2</v>
      </c>
      <c r="P22" s="26">
        <v>310794</v>
      </c>
      <c r="Q22" s="22">
        <f t="shared" si="2"/>
        <v>17038190</v>
      </c>
      <c r="R22" s="14"/>
      <c r="S22" s="14"/>
    </row>
    <row r="23" spans="1:19" s="15" customFormat="1" x14ac:dyDescent="0.25">
      <c r="A23" s="40" t="s">
        <v>52</v>
      </c>
      <c r="B23" s="27" t="s">
        <v>21</v>
      </c>
      <c r="C23" s="24">
        <v>0.61170000000000002</v>
      </c>
      <c r="D23" s="24">
        <v>0.38829999999999998</v>
      </c>
      <c r="E23" s="24">
        <v>1</v>
      </c>
      <c r="F23" s="25">
        <v>0.1008</v>
      </c>
      <c r="G23" s="26">
        <v>7875563</v>
      </c>
      <c r="H23" s="20">
        <f t="shared" si="0"/>
        <v>4999315</v>
      </c>
      <c r="I23" s="26">
        <v>4399315</v>
      </c>
      <c r="J23" s="26">
        <v>600000</v>
      </c>
      <c r="K23" s="26">
        <v>0</v>
      </c>
      <c r="L23" s="26">
        <v>318321</v>
      </c>
      <c r="M23" s="26">
        <v>12556557</v>
      </c>
      <c r="N23" s="21">
        <f t="shared" si="1"/>
        <v>12874878</v>
      </c>
      <c r="O23" s="24">
        <v>4.7100000000000003E-2</v>
      </c>
      <c r="P23" s="26">
        <v>183669</v>
      </c>
      <c r="Q23" s="22">
        <f t="shared" si="2"/>
        <v>13058547</v>
      </c>
      <c r="R23" s="14"/>
      <c r="S23" s="14"/>
    </row>
    <row r="24" spans="1:19" s="15" customFormat="1" x14ac:dyDescent="0.25">
      <c r="A24" s="40" t="s">
        <v>53</v>
      </c>
      <c r="B24" s="27" t="s">
        <v>22</v>
      </c>
      <c r="C24" s="24">
        <v>0.52629999999999999</v>
      </c>
      <c r="D24" s="24">
        <v>0.47370000000000001</v>
      </c>
      <c r="E24" s="24">
        <v>1</v>
      </c>
      <c r="F24" s="25">
        <v>0.1764</v>
      </c>
      <c r="G24" s="26">
        <v>12517948</v>
      </c>
      <c r="H24" s="20">
        <f t="shared" si="0"/>
        <v>11266867</v>
      </c>
      <c r="I24" s="26">
        <v>9817186</v>
      </c>
      <c r="J24" s="26">
        <v>801900</v>
      </c>
      <c r="K24" s="26">
        <v>647781</v>
      </c>
      <c r="L24" s="26">
        <v>1810840</v>
      </c>
      <c r="M24" s="26">
        <v>21973975</v>
      </c>
      <c r="N24" s="21">
        <f t="shared" si="1"/>
        <v>23784815</v>
      </c>
      <c r="O24" s="24">
        <v>0.14940000000000001</v>
      </c>
      <c r="P24" s="26">
        <v>582592</v>
      </c>
      <c r="Q24" s="22">
        <f t="shared" si="2"/>
        <v>24367407</v>
      </c>
      <c r="R24" s="14"/>
      <c r="S24" s="14"/>
    </row>
    <row r="25" spans="1:19" s="12" customFormat="1" x14ac:dyDescent="0.25">
      <c r="A25" s="40" t="s">
        <v>54</v>
      </c>
      <c r="B25" s="27" t="s">
        <v>23</v>
      </c>
      <c r="C25" s="24">
        <v>0.60240000000000005</v>
      </c>
      <c r="D25" s="24">
        <v>0.39760000000000001</v>
      </c>
      <c r="E25" s="24">
        <v>1</v>
      </c>
      <c r="F25" s="25">
        <v>0.2034</v>
      </c>
      <c r="G25" s="26">
        <v>15873812</v>
      </c>
      <c r="H25" s="20">
        <f t="shared" si="0"/>
        <v>10477138</v>
      </c>
      <c r="I25" s="26">
        <v>8539576</v>
      </c>
      <c r="J25" s="26">
        <v>1298562</v>
      </c>
      <c r="K25" s="26">
        <v>639000</v>
      </c>
      <c r="L25" s="26">
        <v>1013612</v>
      </c>
      <c r="M25" s="26">
        <v>25337338</v>
      </c>
      <c r="N25" s="21">
        <f t="shared" si="1"/>
        <v>26350950</v>
      </c>
      <c r="O25" s="24">
        <v>0.16200000000000001</v>
      </c>
      <c r="P25" s="26">
        <v>631726</v>
      </c>
      <c r="Q25" s="22">
        <f t="shared" si="2"/>
        <v>26982676</v>
      </c>
      <c r="R25" s="11"/>
      <c r="S25" s="11"/>
    </row>
    <row r="26" spans="1:19" s="15" customFormat="1" x14ac:dyDescent="0.25">
      <c r="A26" s="40"/>
      <c r="B26" s="28" t="s">
        <v>24</v>
      </c>
      <c r="C26" s="29"/>
      <c r="D26" s="29"/>
      <c r="E26" s="29"/>
      <c r="F26" s="24">
        <f t="shared" ref="F26:Q26" si="3">SUM(F18:F25)</f>
        <v>1</v>
      </c>
      <c r="G26" s="26">
        <f t="shared" si="3"/>
        <v>52546770</v>
      </c>
      <c r="H26" s="26">
        <f>SUM(H18:H25)</f>
        <v>83003589</v>
      </c>
      <c r="I26" s="26">
        <f t="shared" si="3"/>
        <v>63565631</v>
      </c>
      <c r="J26" s="26">
        <f>SUM(J18:J25)</f>
        <v>13195252</v>
      </c>
      <c r="K26" s="26">
        <f>SUM(K18:K25)</f>
        <v>6242706</v>
      </c>
      <c r="L26" s="26">
        <f t="shared" si="3"/>
        <v>10981341</v>
      </c>
      <c r="M26" s="26">
        <f t="shared" si="3"/>
        <v>124569018</v>
      </c>
      <c r="N26" s="26">
        <f t="shared" si="3"/>
        <v>135550359</v>
      </c>
      <c r="O26" s="24">
        <f t="shared" si="3"/>
        <v>1</v>
      </c>
      <c r="P26" s="30">
        <f>SUM(P18:P25)</f>
        <v>3899545</v>
      </c>
      <c r="Q26" s="31">
        <f t="shared" si="3"/>
        <v>139449904</v>
      </c>
      <c r="R26" s="14"/>
      <c r="S26" s="14"/>
    </row>
    <row r="27" spans="1:19" s="12" customFormat="1" ht="47.25" x14ac:dyDescent="0.25">
      <c r="A27" s="41" t="s">
        <v>55</v>
      </c>
      <c r="B27" s="42" t="s">
        <v>25</v>
      </c>
      <c r="C27" s="81" t="s">
        <v>33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3"/>
      <c r="Q27" s="10">
        <v>1151526</v>
      </c>
      <c r="R27" s="11"/>
      <c r="S27" s="11"/>
    </row>
    <row r="28" spans="1:19" ht="16.5" customHeight="1" thickBot="1" x14ac:dyDescent="0.3">
      <c r="A28" s="32">
        <v>3</v>
      </c>
      <c r="B28" s="85" t="s">
        <v>61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7"/>
      <c r="Q28" s="33">
        <v>34204239</v>
      </c>
    </row>
    <row r="29" spans="1:19" x14ac:dyDescent="0.25">
      <c r="A29" s="3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9" x14ac:dyDescent="0.25">
      <c r="P30" s="34"/>
    </row>
  </sheetData>
  <mergeCells count="33">
    <mergeCell ref="C27:P27"/>
    <mergeCell ref="L14:M14"/>
    <mergeCell ref="N14:N17"/>
    <mergeCell ref="O14:P14"/>
    <mergeCell ref="B28:P28"/>
    <mergeCell ref="Q14:Q17"/>
    <mergeCell ref="C15:C17"/>
    <mergeCell ref="D15:D17"/>
    <mergeCell ref="E15:E17"/>
    <mergeCell ref="G15:G17"/>
    <mergeCell ref="H15:K15"/>
    <mergeCell ref="L15:L17"/>
    <mergeCell ref="M15:M17"/>
    <mergeCell ref="O15:O17"/>
    <mergeCell ref="P15:P17"/>
    <mergeCell ref="H16:H17"/>
    <mergeCell ref="I16:K16"/>
    <mergeCell ref="L1:Q1"/>
    <mergeCell ref="L2:Q2"/>
    <mergeCell ref="L3:Q3"/>
    <mergeCell ref="A5:Q5"/>
    <mergeCell ref="B7:P7"/>
    <mergeCell ref="B13:P13"/>
    <mergeCell ref="B8:P8"/>
    <mergeCell ref="B9:P9"/>
    <mergeCell ref="B10:P10"/>
    <mergeCell ref="B11:P11"/>
    <mergeCell ref="B12:P12"/>
    <mergeCell ref="A14:A17"/>
    <mergeCell ref="B14:B17"/>
    <mergeCell ref="F14:F17"/>
    <mergeCell ref="G14:K14"/>
    <mergeCell ref="C14:E14"/>
  </mergeCells>
  <printOptions horizontalCentered="1" verticalCentered="1"/>
  <pageMargins left="0.39370078740157483" right="0.19685039370078741" top="0.70866141732283472" bottom="0.39370078740157483" header="0" footer="0"/>
  <pageSetup paperSize="9" scale="62" firstPageNumber="257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8</vt:lpstr>
      <vt:lpstr>'Приложение № 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2020-12-29T06:50:50Z</dcterms:modified>
</cp:coreProperties>
</file>