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0\ДЕКАБРЬ\25 ДЕКАБРЯ\ЗАКОН\зак пост № 42  п. 1835 (VI) 4 черновик\"/>
    </mc:Choice>
  </mc:AlternateContent>
  <bookViews>
    <workbookView xWindow="-120" yWindow="-120" windowWidth="24915" windowHeight="13515"/>
  </bookViews>
  <sheets>
    <sheet name="Приложение № 2.6" sheetId="1" r:id="rId1"/>
  </sheets>
  <definedNames>
    <definedName name="_xlnm.Print_Titles" localSheetId="0">'Приложение № 2.6'!$7:$7</definedName>
    <definedName name="_xlnm.Print_Area" localSheetId="0">'Приложение № 2.6'!$A$1:$E$544</definedName>
  </definedNames>
  <calcPr calcId="152511"/>
</workbook>
</file>

<file path=xl/calcChain.xml><?xml version="1.0" encoding="utf-8"?>
<calcChain xmlns="http://schemas.openxmlformats.org/spreadsheetml/2006/main">
  <c r="E541" i="1" l="1"/>
  <c r="E519" i="1"/>
  <c r="E542" i="1" s="1"/>
  <c r="E490" i="1"/>
  <c r="E472" i="1"/>
  <c r="E491" i="1" s="1"/>
  <c r="E460" i="1"/>
  <c r="E456" i="1"/>
  <c r="E461" i="1" s="1"/>
  <c r="E439" i="1"/>
  <c r="E419" i="1"/>
  <c r="E440" i="1" s="1"/>
  <c r="E409" i="1"/>
  <c r="E366" i="1"/>
  <c r="E360" i="1"/>
  <c r="E325" i="1"/>
  <c r="E321" i="1"/>
  <c r="E316" i="1"/>
  <c r="E299" i="1"/>
  <c r="E294" i="1"/>
  <c r="E275" i="1"/>
  <c r="E248" i="1"/>
  <c r="E240" i="1"/>
  <c r="E237" i="1"/>
  <c r="E241" i="1" s="1"/>
  <c r="E204" i="1"/>
  <c r="E194" i="1"/>
  <c r="E193" i="1"/>
  <c r="E184" i="1"/>
  <c r="E185" i="1" s="1"/>
  <c r="E179" i="1"/>
  <c r="E180" i="1" s="1"/>
  <c r="E174" i="1"/>
  <c r="E171" i="1"/>
  <c r="E168" i="1"/>
  <c r="E165" i="1"/>
  <c r="E162" i="1"/>
  <c r="E159" i="1"/>
  <c r="E156" i="1"/>
  <c r="E175" i="1" s="1"/>
  <c r="E149" i="1"/>
  <c r="E146" i="1"/>
  <c r="E143" i="1"/>
  <c r="E139" i="1"/>
  <c r="E136" i="1"/>
  <c r="E131" i="1"/>
  <c r="E127" i="1"/>
  <c r="E122" i="1"/>
  <c r="E118" i="1"/>
  <c r="E113" i="1"/>
  <c r="E110" i="1"/>
  <c r="E107" i="1"/>
  <c r="E150" i="1" s="1"/>
  <c r="E186" i="1" s="1"/>
  <c r="E85" i="1"/>
  <c r="E86" i="1" s="1"/>
  <c r="E80" i="1"/>
  <c r="E81" i="1" s="1"/>
  <c r="E74" i="1"/>
  <c r="E71" i="1"/>
  <c r="E75" i="1" s="1"/>
  <c r="E65" i="1"/>
  <c r="E62" i="1"/>
  <c r="E57" i="1"/>
  <c r="E51" i="1"/>
  <c r="E47" i="1"/>
  <c r="E40" i="1"/>
  <c r="E35" i="1"/>
  <c r="E23" i="1"/>
  <c r="E20" i="1"/>
  <c r="E17" i="1"/>
  <c r="E24" i="1" s="1"/>
  <c r="E8" i="1"/>
  <c r="E295" i="1" l="1"/>
  <c r="E367" i="1"/>
  <c r="E397" i="1"/>
  <c r="E410" i="1" s="1"/>
  <c r="E255" i="1"/>
  <c r="E231" i="1"/>
  <c r="E543" i="1" l="1"/>
  <c r="E544" i="1" s="1"/>
  <c r="E29" i="1"/>
  <c r="E31" i="1" s="1"/>
  <c r="E66" i="1" s="1"/>
  <c r="E87" i="1" s="1"/>
  <c r="E195" i="1" l="1"/>
  <c r="E12" i="1" s="1"/>
  <c r="E206" i="1"/>
</calcChain>
</file>

<file path=xl/sharedStrings.xml><?xml version="1.0" encoding="utf-8"?>
<sst xmlns="http://schemas.openxmlformats.org/spreadsheetml/2006/main" count="563" uniqueCount="432">
  <si>
    <t xml:space="preserve">Государственная администрация Рыбницкого района и г. Рыбницы </t>
  </si>
  <si>
    <t>Итого по подстатье 240 230</t>
  </si>
  <si>
    <t>Министерство обороны Приднестровской Молдавской Республики</t>
  </si>
  <si>
    <t>Итого по подстатье 240 240</t>
  </si>
  <si>
    <t>Приобретение прочих расходных материалов и предметов снабжения (110 360)</t>
  </si>
  <si>
    <t xml:space="preserve">Министерство обороны Приднестровской Молдавской Республики </t>
  </si>
  <si>
    <t>Итого по подстатье 110 360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</si>
  <si>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</si>
  <si>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</si>
  <si>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 xml:space="preserve">Программа капитального ремонта </t>
  </si>
  <si>
    <t>Капитальный ремонт объектов социально-культурного назначения (240 330)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</si>
  <si>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</si>
  <si>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</si>
  <si>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</si>
  <si>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</si>
  <si>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</si>
  <si>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>Итого по подстатье 240 330</t>
  </si>
  <si>
    <t xml:space="preserve">Центральная избирательная комиссия Приднестровской Молдавской Республики </t>
  </si>
  <si>
    <t>Итого по подстатье 240 340</t>
  </si>
  <si>
    <t>Капитальный ремонт прочих объектов (240 360)</t>
  </si>
  <si>
    <t>Итого по подстатье 240 360</t>
  </si>
  <si>
    <t>Итого по программе капитального ремонта</t>
  </si>
  <si>
    <t>Программа развития материально-технической базы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</si>
  <si>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</si>
  <si>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</si>
  <si>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</si>
  <si>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</si>
  <si>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</si>
  <si>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Приобретение непроизводственного оборудования и предметов длительного пользования для государственных учреждений (240 120)</t>
  </si>
  <si>
    <t>Государственная администрация Слободзейского района и г. Слободзеи</t>
  </si>
  <si>
    <t>Реконструкция центральной части г. Слободзеи (парк молодоженов), в том числе проектные работы</t>
  </si>
  <si>
    <t>Создание парка "Набережный" по ул. Вальченко, г. Рыбница, в том числе проектные работы</t>
  </si>
  <si>
    <t>Государственная администрация  Каменского района и г. Каменки</t>
  </si>
  <si>
    <t>Итого по программе развития материально-технической базы</t>
  </si>
  <si>
    <t>Государственная администрация Дубоссарского района и г. Дубоссары</t>
  </si>
  <si>
    <t>Итого по подстатье 240 120</t>
  </si>
  <si>
    <t>Министерство здравоохранения Приднестровской Молдавской Республики</t>
  </si>
  <si>
    <t>Капитальный ремонт административных зданий (240 340)</t>
  </si>
  <si>
    <t>Восстановление парка Витгенштейна, г. Каменка, в том числе проектные работы</t>
  </si>
  <si>
    <t>Капитальные вложения в строительство административных зданий  (240 240)</t>
  </si>
  <si>
    <t>Укрепление противопаводковой дамбы Тирасполь-Суклея</t>
  </si>
  <si>
    <t>Реконструкция стадиона, расположенного на прилегающей территории к МОУ "ТСШГК №18"</t>
  </si>
  <si>
    <t xml:space="preserve">Сумма, руб. </t>
  </si>
  <si>
    <t>Капитальный ремонт МДОУ «Детский сад компенсирующего вида «Красная шапочка»</t>
  </si>
  <si>
    <t>Государственная администрация Рыбницкого района и г. Рыбницы</t>
  </si>
  <si>
    <t>Строительство ФАП в с. Ленино ГУ "Рыбницкая центральная районная больница", в том числе проектные работы</t>
  </si>
  <si>
    <t xml:space="preserve">Министерство финансов Приднестровской Молдавской Республики </t>
  </si>
  <si>
    <t>Благоустройство центральной части города Бендеры</t>
  </si>
  <si>
    <t>Капитальный ремонт ДОУ «Центр развития ребенка «Ивушка»</t>
  </si>
  <si>
    <t xml:space="preserve">Обустройство ограждения территории МОУ "Ближнехуторская СОШ" с. Ближний Хутор </t>
  </si>
  <si>
    <t xml:space="preserve">Капитальный ремонт Дома культуры с. Терновка </t>
  </si>
  <si>
    <t>Приднестровский государственный университет им. Т.Г. Шевченко</t>
  </si>
  <si>
    <t xml:space="preserve">Прокуратура Приднестровской Молдавской Республики </t>
  </si>
  <si>
    <t>Товары и услуги, не отнесенные к другим подстатьям (111 070)</t>
  </si>
  <si>
    <t>Министерство экономического развития Приднестровской Молдавской Республики</t>
  </si>
  <si>
    <t xml:space="preserve">Разработка и экспертиза проектно-сметной документации по строительству зданий и сооружений </t>
  </si>
  <si>
    <t>Итого по подстатье 111 070</t>
  </si>
  <si>
    <t>Министерство внутренних дел Приднестровской Молдавской Республики</t>
  </si>
  <si>
    <t>Капитальный ремонт здания ГАИ г. Бендеры (пождепо)</t>
  </si>
  <si>
    <t>Участие Правительства в осуществлении отдельных программ (290 000)</t>
  </si>
  <si>
    <t>Программа "Пожарная безопасность объектов социально-культурного назначения"</t>
  </si>
  <si>
    <t>Итого по программе "Пожарная безопасность объектов социально-культурного назначения"</t>
  </si>
  <si>
    <t>Итого по подстатье 290 000</t>
  </si>
  <si>
    <t>Министерство юстиции Приднестровской Молдавской Республики</t>
  </si>
  <si>
    <t>Судебный департамент при Верховном суде Приднестровской Молдавской Республики</t>
  </si>
  <si>
    <t xml:space="preserve">Государственная служба по культуре и историческому наследию Приднестровской Молдавской Республики </t>
  </si>
  <si>
    <t xml:space="preserve">Таможенный комитет Приднестровской Молдавской Республики </t>
  </si>
  <si>
    <t>Приобретение оборудования для системы "Безопасный город"</t>
  </si>
  <si>
    <t>Министерство по социальной защите и труду Приднестровской Молдавской Республики</t>
  </si>
  <si>
    <t>Протезирование льготной категории граждан (за исключением зубопротезирования) (статья 111 054)</t>
  </si>
  <si>
    <t>Приобретение инвалидных колясок для инвалидов (статья 130 630)</t>
  </si>
  <si>
    <t xml:space="preserve">Министерство здравоохранения Приднестровской Молдавской Республики </t>
  </si>
  <si>
    <t>в том числе:</t>
  </si>
  <si>
    <t>наименование медицинской техники</t>
  </si>
  <si>
    <t>кол-во</t>
  </si>
  <si>
    <t>цена за единицу, руб.</t>
  </si>
  <si>
    <t>итого стоимость, руб.</t>
  </si>
  <si>
    <t>1.1</t>
  </si>
  <si>
    <t>Приобретение оборудования, предметов длительного пользования</t>
  </si>
  <si>
    <t>(подстатья 240120)</t>
  </si>
  <si>
    <t>Автоматический биохимический анализатор</t>
  </si>
  <si>
    <t>Портативный электрокардиограф 3-канальный</t>
  </si>
  <si>
    <t>Портативный электрокардиограф 12-канальный</t>
  </si>
  <si>
    <t>Аппарат для мониторирования по холтеру</t>
  </si>
  <si>
    <t>Набор инструментов для сосудистой хирургии</t>
  </si>
  <si>
    <t>Набор микрохирургических инструментов</t>
  </si>
  <si>
    <t>Аппарат УЗИ</t>
  </si>
  <si>
    <t>Анализатор дорона</t>
  </si>
  <si>
    <t>Секторный датчик к аппарату УЗИ Sonoase X6</t>
  </si>
  <si>
    <t>Линейный датчик к аппарату УЗИ Acuson X700</t>
  </si>
  <si>
    <t>Стол операционный общехирургический</t>
  </si>
  <si>
    <t>Авторефрактометр</t>
  </si>
  <si>
    <t>Сферопериметр</t>
  </si>
  <si>
    <t>Набор пробных очковых стекол</t>
  </si>
  <si>
    <t>Щелевая лампа</t>
  </si>
  <si>
    <t>Эндоскопический комплекс для детей</t>
  </si>
  <si>
    <t>Комплект оборудования для урологических операций</t>
  </si>
  <si>
    <t>Алкотестеры</t>
  </si>
  <si>
    <t>Эндоскопическая система для исследования желудочно-кишечного тракта</t>
  </si>
  <si>
    <t>Итого 240120</t>
  </si>
  <si>
    <t>1.2</t>
  </si>
  <si>
    <t>Приобретение оборудования, расходных материалов и предметов снабжения для реализации программы по укреплению материально-технической базы всех звеньев медицинской службы, осуществляющих диспансеризацию</t>
  </si>
  <si>
    <t>(подстатья 110360)</t>
  </si>
  <si>
    <t>Портативный анализатор глюкозы и холестерина</t>
  </si>
  <si>
    <t>Тонометр Маклакова</t>
  </si>
  <si>
    <t>Ото офтальмоскоп</t>
  </si>
  <si>
    <t>Итого 110360</t>
  </si>
  <si>
    <t>Пневмотонометр бесконтактный</t>
  </si>
  <si>
    <t>1.3</t>
  </si>
  <si>
    <t>Робот – симулятор с системой мониторинга основных показателей жизнедеятельности (2 монитора, компьютер, клавиатура, мышь, стойка на 2 монитора)</t>
  </si>
  <si>
    <t>Манекен – симулятор для отработки навыков первой помощи при травмах</t>
  </si>
  <si>
    <t>Манекен – симулятор роженицы для отработки акушерских, гинекологических, неонатологических навыков, а также навыков оказания неотложной помощи в родах и новорожденным (принятие родов, оказание первой помощи роженице и младенцу, сестринский уход, эл. контроль процесса родов, СЛР)</t>
  </si>
  <si>
    <t>Жилет для аускультации с пультом беспроводного управления (надеваемый жилет)</t>
  </si>
  <si>
    <t>1.4</t>
  </si>
  <si>
    <t>Приобретение оборудования для оснащения патологоанатомического отделения ГУ "Республиканская клиническая больница"</t>
  </si>
  <si>
    <t>Микротом</t>
  </si>
  <si>
    <t>Автоматический гистологический процессор</t>
  </si>
  <si>
    <t>Автомат для окрашивания гистологических срезов</t>
  </si>
  <si>
    <t>Стол патологоанатомический</t>
  </si>
  <si>
    <t>1.5</t>
  </si>
  <si>
    <t>Приобретение оборудования для оснащения секционных залов и лабораторных помещений ГУ "Республиканская клиническая больница"</t>
  </si>
  <si>
    <t>1.6</t>
  </si>
  <si>
    <t>Оргтехника в комплекте</t>
  </si>
  <si>
    <t>1.7</t>
  </si>
  <si>
    <t>Обеспечение и оснащение оборудованием в рамках реализации государственной целевой  программы "Онкология: Совершенствование онкологической помощи населению Приднестровской Молдавской Республики на 2021 - 2025 годы"</t>
  </si>
  <si>
    <t>Аппарат УЗИ в комплектации</t>
  </si>
  <si>
    <t>Ларингоскоп и комплект инструментов</t>
  </si>
  <si>
    <t>Игла костно-мозговая с упором</t>
  </si>
  <si>
    <t>Аппарат электрохирургический высокочастотный</t>
  </si>
  <si>
    <t>Аппарат для радиоволновой хирургии</t>
  </si>
  <si>
    <t xml:space="preserve">Набор гинекологический хирургический </t>
  </si>
  <si>
    <t xml:space="preserve">Большой хирургический набор </t>
  </si>
  <si>
    <t xml:space="preserve">Малый хирургический набор </t>
  </si>
  <si>
    <t>Светильник бестеневой потолочный</t>
  </si>
  <si>
    <t>Стерилизатор воздушный с рабочей камерой не менее 40 л</t>
  </si>
  <si>
    <t>Эндоскопическая стойка</t>
  </si>
  <si>
    <t>Ультразвуковой диссектор</t>
  </si>
  <si>
    <t>Циркулярный сшивающий аппарат многократного использования</t>
  </si>
  <si>
    <t>Комплект оборудования для оснащения гистологической лаборатории, в комплектации</t>
  </si>
  <si>
    <t>1.8</t>
  </si>
  <si>
    <t>Обеспечение и оснащение оборудованием в рамках реализации государственной целевой  программы "Профилактика вирусных гепатитов В и С в Приднестровской Молдавской Республике на 2021–2024 годы"</t>
  </si>
  <si>
    <t>Аппарат для неинвазивного измерения эластичности печени в комплекте</t>
  </si>
  <si>
    <t>Модульный анализатор для молекулярной биологии</t>
  </si>
  <si>
    <t>1.9</t>
  </si>
  <si>
    <t>Оснащение отделения эндоскопической и малоинвазивной хирургии ГУ "Республиканская клиническая больница"</t>
  </si>
  <si>
    <t>1.10</t>
  </si>
  <si>
    <t>Оснащение медицинским оборудованием педиатрических стационаров</t>
  </si>
  <si>
    <t>Монитор пациента</t>
  </si>
  <si>
    <t>Насос инфузионный шприцевой</t>
  </si>
  <si>
    <t>Анализатор газов крови</t>
  </si>
  <si>
    <t>Облучатель ожоговый передвижной</t>
  </si>
  <si>
    <t>Артроскоп</t>
  </si>
  <si>
    <t>Аппарат УЗИ портативный</t>
  </si>
  <si>
    <t>Анализатор билирубина у новорожденных</t>
  </si>
  <si>
    <t>Автоматизированное рабочее место врача-рентгенолога</t>
  </si>
  <si>
    <t>Монитор для рентгенологии</t>
  </si>
  <si>
    <t>Отсасыватель хирургический</t>
  </si>
  <si>
    <t>Гемоглобинометр</t>
  </si>
  <si>
    <t>Биопсийные щипцы для видеогастроскопа</t>
  </si>
  <si>
    <t>Ксеноновая лампа для видеопроцессора</t>
  </si>
  <si>
    <t xml:space="preserve">Установка для фототерапии </t>
  </si>
  <si>
    <t>Прибор для транскутанного определения билирубина</t>
  </si>
  <si>
    <t>Инкубатор новорожденных</t>
  </si>
  <si>
    <t>Набор хирургических ЛОР инструментов</t>
  </si>
  <si>
    <t>Налобный осветитель</t>
  </si>
  <si>
    <t>Бинокулярная лупа</t>
  </si>
  <si>
    <t>Оториноофтальмоскоп детский</t>
  </si>
  <si>
    <t>Набор инструментов для удаления инородных тел ЛОР-органов</t>
  </si>
  <si>
    <t>Кресло Барани</t>
  </si>
  <si>
    <t>Хирургический инструментарий</t>
  </si>
  <si>
    <t>Аппарат для обработки костей с набором инструментов</t>
  </si>
  <si>
    <t>Дрель медицинская реверсная</t>
  </si>
  <si>
    <t>Набор для кесарева сечения</t>
  </si>
  <si>
    <t>Автоклав, рабочая камера не менее 100 л</t>
  </si>
  <si>
    <t>Автоклав, рабочая камера не менее 400 л</t>
  </si>
  <si>
    <t>Стерилизатор воздушный, рабочая камера не менее 160</t>
  </si>
  <si>
    <t>Стерилизатор воздушный, рабочая камера не менее 40</t>
  </si>
  <si>
    <t xml:space="preserve">Ингалятор компрессорный </t>
  </si>
  <si>
    <t>Баллон для продувания ушей с запасными оливами</t>
  </si>
  <si>
    <t>Лейкосчетчики</t>
  </si>
  <si>
    <t>Пульсоксиметр</t>
  </si>
  <si>
    <t>1.11</t>
  </si>
  <si>
    <t>Весы для новорожденных</t>
  </si>
  <si>
    <t>Весы медицинские с ростомером</t>
  </si>
  <si>
    <t>Весы медицинские напольные электронные</t>
  </si>
  <si>
    <t>Бактерицидный облучатель рециркулятор</t>
  </si>
  <si>
    <t>Облучатель бактерицидный</t>
  </si>
  <si>
    <t>Спирограф портативный</t>
  </si>
  <si>
    <t>Электроэнцефалограф</t>
  </si>
  <si>
    <t>Реоэнцефалограф</t>
  </si>
  <si>
    <t>Эхоэнцефалограф</t>
  </si>
  <si>
    <t>Негатоскоп 1-кадровый</t>
  </si>
  <si>
    <t>Аудиометр</t>
  </si>
  <si>
    <t>Светильник бестеневой передвижной</t>
  </si>
  <si>
    <t>Бактерицидный облучатель передвижной</t>
  </si>
  <si>
    <t>Стерилизатор воздушный, рабочая камера не менее 20 л</t>
  </si>
  <si>
    <t>Аппарат для УВЧ-терапии</t>
  </si>
  <si>
    <t>Аппарат для низкочастотной терапии</t>
  </si>
  <si>
    <t>Парафинонагреватель</t>
  </si>
  <si>
    <t>Холодильник фармацевтический</t>
  </si>
  <si>
    <t>Кондиционер</t>
  </si>
  <si>
    <t>Медицинский морозильник</t>
  </si>
  <si>
    <t>Ингалятор компрессорный</t>
  </si>
  <si>
    <t>Ингалятор аэрозольный групповой</t>
  </si>
  <si>
    <t>Ростомер</t>
  </si>
  <si>
    <t>Стетофонендоскоп</t>
  </si>
  <si>
    <t>Аппарат для измерения артериального давления</t>
  </si>
  <si>
    <t>Термометр электронный бесконтактный</t>
  </si>
  <si>
    <t>Механический метроном</t>
  </si>
  <si>
    <t>Аппарат для фототерапии</t>
  </si>
  <si>
    <t>Сумка-холодильник</t>
  </si>
  <si>
    <t>1.12</t>
  </si>
  <si>
    <t>Микроволновая печь для буфета</t>
  </si>
  <si>
    <t>Холодильник объемом до 100 л</t>
  </si>
  <si>
    <t>Плитка электрическая</t>
  </si>
  <si>
    <t>Сейф медицинский</t>
  </si>
  <si>
    <t>Диван медицинский обрабатываемый</t>
  </si>
  <si>
    <t>Штатив медицинский</t>
  </si>
  <si>
    <t>Стул табурет газлифт без спинки медицинский</t>
  </si>
  <si>
    <t>Стул офисный медицинский неразборный</t>
  </si>
  <si>
    <t>Тумбочка прикроватная медицинская</t>
  </si>
  <si>
    <t>Банкетка медицинская</t>
  </si>
  <si>
    <t>Кушетка медицинская</t>
  </si>
  <si>
    <t>Стол медицинский для инструментов</t>
  </si>
  <si>
    <t>Стол  для инструментов медицинский</t>
  </si>
  <si>
    <t>Шкаф для медикаментов</t>
  </si>
  <si>
    <t>Стул офисный</t>
  </si>
  <si>
    <t>Стол письменный с тумбочкой</t>
  </si>
  <si>
    <t>Шкаф для чистого белья с полками</t>
  </si>
  <si>
    <t>Набор кухонной мебели</t>
  </si>
  <si>
    <t>Набор кабинетной мебели</t>
  </si>
  <si>
    <t>Шкаф книжный высокий</t>
  </si>
  <si>
    <t>1.13</t>
  </si>
  <si>
    <t>Ванна моечная</t>
  </si>
  <si>
    <t>Мойка</t>
  </si>
  <si>
    <t>Картофелечистка</t>
  </si>
  <si>
    <t>Котел электрический</t>
  </si>
  <si>
    <t>Машина овощерезательная</t>
  </si>
  <si>
    <t>Пароконвектомат электрический</t>
  </si>
  <si>
    <t>Плита электрическая</t>
  </si>
  <si>
    <t>Тестомес</t>
  </si>
  <si>
    <t>Сковорода электрическая</t>
  </si>
  <si>
    <t>Весы платформенные</t>
  </si>
  <si>
    <t>Стол из нержавеющей стали</t>
  </si>
  <si>
    <t>Шкаф холодильный</t>
  </si>
  <si>
    <t>Электромясорубка</t>
  </si>
  <si>
    <t>Стеллаж</t>
  </si>
  <si>
    <t>Смягчитель для воды</t>
  </si>
  <si>
    <t>1.14</t>
  </si>
  <si>
    <t>Стерилизатор, рабочая камера не менее 80</t>
  </si>
  <si>
    <t xml:space="preserve">Дистиллятор </t>
  </si>
  <si>
    <t>Термометр бесконтактный</t>
  </si>
  <si>
    <t>Стол манипуляционный</t>
  </si>
  <si>
    <t xml:space="preserve">Холодильник фармацевтический </t>
  </si>
  <si>
    <t>Стиральная машина</t>
  </si>
  <si>
    <t>Микроволновка</t>
  </si>
  <si>
    <t>Передвижной облучатель медицинский</t>
  </si>
  <si>
    <t>Измеритель артериального давления</t>
  </si>
  <si>
    <t>Измеритель пиковой скорости выдоха (пикфлоуметр)</t>
  </si>
  <si>
    <t xml:space="preserve">Банкетка </t>
  </si>
  <si>
    <t xml:space="preserve">Шкаф для медикаментов </t>
  </si>
  <si>
    <t>Шкаф для одежды</t>
  </si>
  <si>
    <t>Вешалка для одежды</t>
  </si>
  <si>
    <t>Тумба медицинская под аппаратуру</t>
  </si>
  <si>
    <t xml:space="preserve">Стул офисный </t>
  </si>
  <si>
    <t>Подставка д/внутривенного вливания</t>
  </si>
  <si>
    <t>Стеллажи для регистратуры</t>
  </si>
  <si>
    <t>Жалюзи</t>
  </si>
  <si>
    <t>*</t>
  </si>
  <si>
    <t>Капитальный ремонт  МУ "Спорткомплекс "Юбилейный", г.Рыбница, ул. Юбилейная, 33А</t>
  </si>
  <si>
    <t>ДОХОДЫ ВСЕГО, в том числе:</t>
  </si>
  <si>
    <t>Отчисления от единого социального налога</t>
  </si>
  <si>
    <t>РАСХОДЫ ВСЕГО, в том числе:</t>
  </si>
  <si>
    <t>Капитальные вложения в строительство объектов социально-культурного назначения (240 230)</t>
  </si>
  <si>
    <t>Благоустройство городского парка им.Кирова</t>
  </si>
  <si>
    <t>Капитальный ремонт зданий, благоустройство территории Приднестровского государственного университета им. Т.Г. Шевченко</t>
  </si>
  <si>
    <t xml:space="preserve">ВСЕГО по программе капитальных вложений и капитального ремонта </t>
  </si>
  <si>
    <t>Приложение № 2.6</t>
  </si>
  <si>
    <t>Строительство уличного бассейна для МУ "Центр социально-психологической реабилитации для детей с особыми потребностями жизнедеятельности" г. Дубоссары, в том числе ограждение территории</t>
  </si>
  <si>
    <t>Создание сквера "Солнечный", г. Бендеры, в том числе проектные работы</t>
  </si>
  <si>
    <t>Компьютерный томограф</t>
  </si>
  <si>
    <t>Стол лабораторный письменный</t>
  </si>
  <si>
    <t>Столик-тележка для инструментов</t>
  </si>
  <si>
    <t>Стол препаровочный базовый</t>
  </si>
  <si>
    <t xml:space="preserve">Чемодан «судебно-медицинский эксперт» </t>
  </si>
  <si>
    <t>Большой секционный набор (для аутопсии)</t>
  </si>
  <si>
    <t>Сухожаровой шкаф, размер рабочей камеры не менее 80</t>
  </si>
  <si>
    <t>Микроскоп медицинский</t>
  </si>
  <si>
    <t>Муляж скелета человека</t>
  </si>
  <si>
    <t>Шкаф сушильный</t>
  </si>
  <si>
    <t>Плита нагревательная</t>
  </si>
  <si>
    <t>Стереомикроскоп</t>
  </si>
  <si>
    <t>Шкаф-архив для хранения гистологических стекол</t>
  </si>
  <si>
    <t>Стол лабораторный</t>
  </si>
  <si>
    <t>Столик для инструментов</t>
  </si>
  <si>
    <t>Негатоскоп</t>
  </si>
  <si>
    <t>Комплект лабораторной мебели</t>
  </si>
  <si>
    <t>Медицинские стеллажи</t>
  </si>
  <si>
    <t>Термометры игольчатые электронные</t>
  </si>
  <si>
    <t>Каталки со съемными носилками</t>
  </si>
  <si>
    <t>Пила листовая анатомическая</t>
  </si>
  <si>
    <t>Облучатель настенный бактерицидный</t>
  </si>
  <si>
    <t>Дополнителные бактерицидные лампы</t>
  </si>
  <si>
    <t>Источник инфракрасного излучения</t>
  </si>
  <si>
    <t>Источник ультрафиолетового излучения</t>
  </si>
  <si>
    <t>Биксы  для укладки (круглые)</t>
  </si>
  <si>
    <t>Набор остеометрических инструментов</t>
  </si>
  <si>
    <t>Биксы для инструментария (прямоугольные)</t>
  </si>
  <si>
    <t>Электрическая маятниковая аутопсическая пила</t>
  </si>
  <si>
    <t>Термометры ректальные</t>
  </si>
  <si>
    <t>Приобретение и оснащение оборудованием в рамках реализации государственной целевой программы "Профилактика туберкулеза на 2021-2025 годы"</t>
  </si>
  <si>
    <t>Хирургический инструментарий и расходные материалы для отделения эндоскопической и малоинвазивной хирургии</t>
  </si>
  <si>
    <t>1.15</t>
  </si>
  <si>
    <t>Дистиллятор</t>
  </si>
  <si>
    <t>Автоклав</t>
  </si>
  <si>
    <t>Диатермокоагулятор электрический для гинекологии</t>
  </si>
  <si>
    <t>Кресло гинекологическое</t>
  </si>
  <si>
    <t>Кольпоскоп</t>
  </si>
  <si>
    <t>Прибор для контроля сердечной деятельности плода</t>
  </si>
  <si>
    <t>Аппарат для магнитотерапии</t>
  </si>
  <si>
    <t>Аппарат лазеротерапии</t>
  </si>
  <si>
    <t>Аппарат УЗТ</t>
  </si>
  <si>
    <t>Столик пеленальный детский</t>
  </si>
  <si>
    <t>Стиральная машина автоматическая</t>
  </si>
  <si>
    <t>Микроволновая печь</t>
  </si>
  <si>
    <t>Облучатель медицинский передвижной</t>
  </si>
  <si>
    <t>Оборудование для утилизации медицинских отходов</t>
  </si>
  <si>
    <t>Кушетка медицинская смотровая</t>
  </si>
  <si>
    <t>Банкетки</t>
  </si>
  <si>
    <t>Биксы</t>
  </si>
  <si>
    <t>Коляска инвалидная для взрослых</t>
  </si>
  <si>
    <t>Коляска инвалидная для детей</t>
  </si>
  <si>
    <t>Носилки-каталка</t>
  </si>
  <si>
    <t xml:space="preserve">Итого </t>
  </si>
  <si>
    <t xml:space="preserve">Приобретение оборудования, предметов длительного пользования, расходных материалов и предметов снабжения </t>
  </si>
  <si>
    <t xml:space="preserve">к Закону Приднестровской Молдавской Республики </t>
  </si>
  <si>
    <t>Программа исполнения наказов избирателей                                                                                                                                                       (Участие Правительства в осуществлении отдельных программ (290 000))</t>
  </si>
  <si>
    <t>Итого по программе исполнения наказов избирателей</t>
  </si>
  <si>
    <t>Отчисления от единого таможенного платежа в размере 25,8%</t>
  </si>
  <si>
    <t>Основные характеристики, источники формирования и направления расходования Фонда капитальных вложений Приднестровской Молдавской Республики на 2021 год</t>
  </si>
  <si>
    <t>Завершение реконструкции объекта, не завершенного строительством, "Стоматологическая поликлиника", г. Тирасполь, под акушерско-гинекологический стационар  ГУ "Республиканский центр матери и ребенка", г. Тирасполь, ул. Свердлова, 84, в том числе проектные работы</t>
  </si>
  <si>
    <t>Завершение строительства (3-й этап-реконструкция) специализированного учреждения МСКОУ № 2, ул. К. Либкнехта, 144а, г. Тирасполь</t>
  </si>
  <si>
    <t>Создание Парка культуры и отдыха пгт. Первомайск</t>
  </si>
  <si>
    <t>Реконструкция входной группы Площади защитников Приднестровья</t>
  </si>
  <si>
    <t>Строительство комбинированной спортивной площадки, в том числе мини-футбольное поле</t>
  </si>
  <si>
    <t>Благоустройство центральной площади города Рыбницы</t>
  </si>
  <si>
    <t xml:space="preserve">Реконструкция главного входа в Центральный парк культуры и отдыха в г. Григориополе со строительством пандуса, в том числе проектные работы </t>
  </si>
  <si>
    <t xml:space="preserve">Приобретение материалов для строительства мойки и ЕТО  в военном городке № 17, г. Бендеры  </t>
  </si>
  <si>
    <t>Капитальный ремонт пищеблока-хозяйственного корпуса лит.Д ГУ "Республиканская клиническая больница", г. Тирасполь, ул. Мира, 33</t>
  </si>
  <si>
    <t>Капитальный ремонт поликлиники № 1 ГУ "Тираспольский клинический центр амбулаторно-поликлинической помощи", г.Тирасполь, ул. Краснадонская, 68, в том числе проектные работы.</t>
  </si>
  <si>
    <t>Капитальный ремонт операционного блока (гл. корпус, литер А) ГУ "Бендерская центральная городская больница", г. Бендеры, ул. Б. Восстания, 146, в том числе проектные работы</t>
  </si>
  <si>
    <t>Капитальный ремонт республиканского отделения неврологии ГУ "Бендерский центр матери и ребенка"</t>
  </si>
  <si>
    <t>Капитальный ремонт ФАП в селе Кременчуг ГУ "Тираспольский клинический центр амбулаторно-поликлинической помощи", ул. Ленина, 56</t>
  </si>
  <si>
    <t>Капитальный ремонт ФАП  в селе Приозерное ГУ "Слободзейская центральная районная больница", ул. Фрунзе, 1</t>
  </si>
  <si>
    <t>Завершение работ по капитальному ремонту педиатрического стационара  ГУ "Бендерский центр матери и ребенка", г. Бендеры, ул. Протягайловская,6, в том числе благоустройство прилегающей территории</t>
  </si>
  <si>
    <t>Капитальный ремонт МОУ БДС № 26, м-н "Северный", г. Бендеры</t>
  </si>
  <si>
    <t>Капитальный ремонт МОУ "БСОШ №17", м-н "Северный"</t>
  </si>
  <si>
    <t>Капитальный ремонт МДОУ "Семицветик", с. Шипка Григориопольского района</t>
  </si>
  <si>
    <t>Капитальный ремонт "Детский сад "Сказка", г. Григориополь</t>
  </si>
  <si>
    <t>Капитальный ремонт Дома культуры, Каменский район, с. Подойма, ул. Ленина, 92</t>
  </si>
  <si>
    <t>Капитальный ремонт Каменского районного дома культуры, г. Каменка, ул. Кирова, 266</t>
  </si>
  <si>
    <t>Капитальный ремонт ГУ «Приднестровский государственный художественный музей», здание литер А, ул.Коммунистическая, 77, г.Бендеры</t>
  </si>
  <si>
    <t>Капитальный ремонт, здание № 1, столовая, военный городок № 16, с. Парканы</t>
  </si>
  <si>
    <t>Капитальный ремонт  кровли, здание № 23, склады, военный  городок  № 21а, г. Тирасполь</t>
  </si>
  <si>
    <t>Капитальный ремонт кровли, здание № 24, склады, военный  городок  № 21а, г. Тирасполь</t>
  </si>
  <si>
    <t>Капитальный ремонт здания Центральной избирательной комиссии ПМР, г. Тирасполь, ул. Шевченко, 12в</t>
  </si>
  <si>
    <t>Симуляционное оборудование для медицинского факультета Приднестровского государственного университета им. Т. Г. Шевченко</t>
  </si>
  <si>
    <t>Стеллажи и/или столы для трупов (3-ярусные)</t>
  </si>
  <si>
    <t>Лабораторная репродукционная установка, комплект</t>
  </si>
  <si>
    <t>Электрозаточное устройство для заточки секционных инструментов</t>
  </si>
  <si>
    <t>Итого по подпункту 1.5</t>
  </si>
  <si>
    <t>Итого по подпункту 1.10</t>
  </si>
  <si>
    <t>Сплит-система для охлаждения воздуха</t>
  </si>
  <si>
    <t>Итого по 240120</t>
  </si>
  <si>
    <t>Шкаф платяной однодверный с замком</t>
  </si>
  <si>
    <t>Шкаф платяной двухдверный</t>
  </si>
  <si>
    <t>Итого по подпункту 1.12</t>
  </si>
  <si>
    <t>Итого по 110360</t>
  </si>
  <si>
    <t>Итого по подпункту 1.13</t>
  </si>
  <si>
    <t>Стол двухтумбовый</t>
  </si>
  <si>
    <t xml:space="preserve">Стол однотумбовый </t>
  </si>
  <si>
    <t>Итого по подпункту 1.14</t>
  </si>
  <si>
    <t>Аппарат КВЧ-терапии</t>
  </si>
  <si>
    <t>Аппарат УВЧ-терапии</t>
  </si>
  <si>
    <t>Аппарат НЧ-терапии</t>
  </si>
  <si>
    <t>Аппарат ДМВ-терапии</t>
  </si>
  <si>
    <t>Аппарат УЗ-терапии</t>
  </si>
  <si>
    <t>Аппарат СМВ-терапии</t>
  </si>
  <si>
    <t>Стол однотумбовый</t>
  </si>
  <si>
    <t>Ширма 3-створчатая</t>
  </si>
  <si>
    <t>Итого по подпункту 1.15</t>
  </si>
  <si>
    <t>Капитальный ремонт СВА с. Незавертайловка ГУЗ "Днестровская городская больница",                       ул. Жукова, 32</t>
  </si>
  <si>
    <t>Капитальный ремонт здания МОУ "Тираспольская гуманитарно-математическая гимназия"                        (2 этап), г. Тирасполь,  пер. Бочковского, 2</t>
  </si>
  <si>
    <t>Итого по подпункту 1.2</t>
  </si>
  <si>
    <t>Итого по подпункту 1.11</t>
  </si>
  <si>
    <t>Капитальный ремонт фасада и входной группы здания поликлиники  ГУ "Дубоссарская центральная районная больница", г. Дубоссары, ул. Моргулец, 3, в том числе проектные работы</t>
  </si>
  <si>
    <t>Капитальный ремонт ГОУ "Парканская средняя общеобразовательная школа-интернат", Слободзейский район, с. Парканы,  ул. Димитрова, 1</t>
  </si>
  <si>
    <t xml:space="preserve">Оснащение медицинским оборудованием и мебелью завершенного объекта "Стоматологическая поликлиника", г.Тирасполь, под акушерско-гинекологический стационар ГУ "Республиканский центр матери и ребенка", г.Тирасполь, ул.Свердлова, 8 </t>
  </si>
  <si>
    <t>Оснащение завершенного объекта: "Капитальный ремонт пищеблока-хозяйственного корпуса лит. Д ГУ "Республиканская клиническая больница", г. Тирасполь, ул. Мира, 33"</t>
  </si>
  <si>
    <t>Оснащение оборудованием и мебелью завершенного объекта филиала поликлиники № 3 ГУ "Тираспольский клинический центр амбулаторно-поликлинической помощи",  г.Тирасполь, ул. Зелинского, 3/1</t>
  </si>
  <si>
    <t>Устройство пешеходного фонтана г. Слободзеи в районе РДК с элементами благоустройства,  в том числе проектные работы</t>
  </si>
  <si>
    <t xml:space="preserve">Создание Парка энергетиков г. Дубоссары </t>
  </si>
  <si>
    <t>Строительство  4-этажной казармы на 400 человек, военный городок № 15, г. Тирасполь</t>
  </si>
  <si>
    <t xml:space="preserve">Капитальный ремонт СВА в селе Ближний Хутор ГУ "Тираспольский клинический центр амбулаторно-поликлинической помощи", ул. Ленина, 48 </t>
  </si>
  <si>
    <t>Завершение работ по кап ремонту СВА в с. Воронково, ул. Ленина, 22</t>
  </si>
  <si>
    <t>Приобретение оборудования для тренажерного зала МУ "Спорткомплекс "Юбилейный",                               г. Рыбница, ул. Юбилейная, 33А</t>
  </si>
  <si>
    <t>Капитальный ремонт филиала поликлиники № 3 ГУ "Тираспольский клинический центр амбулаторно-поликлинической помощи", г.Тирасполь, ул. Зелинского, 3/1, в том числе проектные работы.</t>
  </si>
  <si>
    <t>Создание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крепость", в том числе проектные работы</t>
  </si>
  <si>
    <t>Капитальный ремонт МДОУ № 5, г. Тирасполь, ул. Сакриера, 61</t>
  </si>
  <si>
    <t>Капитальный ремонт МДОУ №23 «Рябинушка», г. Тирасполь, ул. Шевченко, 87</t>
  </si>
  <si>
    <t>Капитальный ремонт МОУ "Терновская РМСОШ", с. Терновка, ул. Ленина, 52а</t>
  </si>
  <si>
    <t>Капитальный ремонт МОУ "Суклейская РМСОШ", с. Суклея, ул. Гагарина, 96</t>
  </si>
  <si>
    <t>Капитальный ремонт МДОУ "Детский сад общеразвивающего вида № 10 "Чайка" пос. Карманово</t>
  </si>
  <si>
    <t>Капитальный ремонт здания прокуратуры г. Бендеры, г. Бендеры, ул. Пушкина, 71</t>
  </si>
  <si>
    <t>Капитальный ремонт кровли административного здания МЮ ПМР, г. Бендеры, ул. Кавриаго, 1А</t>
  </si>
  <si>
    <t>Приобретение и установка кондиционеров в здании Центральной избирательной комиссии ПМР, г. Тирасполь, ул. Шевченко, 12в</t>
  </si>
  <si>
    <t>Завершение строительства здания по линии АНО "Евразийская интеграция",  г. Бендеры,                                ул. Б. Восстания, 148, под лечебный корпус №1 ГУ "Республиканская туберкулезная больница",  в том числе проектные работы</t>
  </si>
  <si>
    <t>Строительство хлораторной станции на территории ГУ "Республиканская туберкулезная больница",  г. Бендеры, ул. Б.Востания, 18, в том числе проектные работы</t>
  </si>
  <si>
    <t>Реконструкция теплоснабжения корпуса №3 котельной МОУ "Григориопольская ОСШ №2           им. А. Стоева с лицейскими классами"</t>
  </si>
  <si>
    <t xml:space="preserve">Завершение строительства 2-этажной казармы на 200 человек, военный городок №  4,                          г. Тирасполь </t>
  </si>
  <si>
    <t>Реконструкция административного здания налоговой инспекции по г. Бендеры, г. Бендеры,                ул. Московская, 17</t>
  </si>
  <si>
    <t xml:space="preserve">Приобретение материалов для строительства хранилища грузовых автомобилей военного городка № 17, г. Бендеры </t>
  </si>
  <si>
    <t>Капитальный ремонт СВА в посёлке Первомайск ГУЗ "Днестровская городская больница",             ул. Садовая, 16 "б"</t>
  </si>
  <si>
    <t>Капитальный ремонт оконных и дверных блоков ГУ "Каменская центральная районная больница", ул. Кирова, 300</t>
  </si>
  <si>
    <t>Капитальный ремонт СВА в селе Ташлык ГУ "Григориопольская центральная районная больница", ул. Целых, б/н</t>
  </si>
  <si>
    <t>Капитальный ремонт ГОУ "Республиканский кадетский корпус им. светлейшего князя                      Г. А. Потемкина-Таврического" МВД ПМР</t>
  </si>
  <si>
    <t>Капитальный ремонт здания Рыбницкого районного суда, г.Рыбницы и Рыбницкого района, ул. Ленина, 1а</t>
  </si>
  <si>
    <t>Завершение работ по облицовке фасада административного здания ГТК ПМР, г. Тирасполь,          ул. Украинская, 15а</t>
  </si>
  <si>
    <t>"О республиканском бюджете на 2021 год"</t>
  </si>
  <si>
    <t>Оснащение оборудованием и мебелью завершенного объекта поликлиники № 1 ГУ "Тираспольский клинический центр амбулаторно-поликлинической помощи", г.Тирасполь, ул. Краснодонская, 68</t>
  </si>
  <si>
    <t>Реконструкция раздевалок сельского стадион, с. Чобручи, ул. С. Лазо, д. 32</t>
  </si>
  <si>
    <t>Оснащение медицинским оборудованием амбулаторно-поликлинических центров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</si>
</sst>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3" fontId="10" fillId="2" borderId="0" xfId="0" applyNumberFormat="1" applyFont="1" applyFill="1" applyAlignment="1">
      <alignment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wrapText="1"/>
    </xf>
    <xf numFmtId="3" fontId="6" fillId="2" borderId="15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3" fontId="6" fillId="0" borderId="6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545"/>
  <sheetViews>
    <sheetView tabSelected="1" zoomScaleNormal="100" zoomScaleSheetLayoutView="110" workbookViewId="0">
      <pane ySplit="7" topLeftCell="A359" activePane="bottomLeft" state="frozen"/>
      <selection pane="bottomLeft" activeCell="B369" sqref="B369:E369"/>
    </sheetView>
  </sheetViews>
  <sheetFormatPr defaultColWidth="8.85546875" defaultRowHeight="15" x14ac:dyDescent="0.25"/>
  <cols>
    <col min="1" max="1" width="5" style="1" customWidth="1"/>
    <col min="2" max="2" width="66.140625" style="3" customWidth="1"/>
    <col min="3" max="3" width="8.42578125" style="3" customWidth="1"/>
    <col min="4" max="4" width="12.140625" style="3" customWidth="1"/>
    <col min="5" max="5" width="13" style="24" customWidth="1"/>
    <col min="6" max="6" width="13.7109375" style="2" customWidth="1"/>
    <col min="7" max="16384" width="8.85546875" style="3"/>
  </cols>
  <sheetData>
    <row r="1" spans="1:6" x14ac:dyDescent="0.25">
      <c r="A1" s="4"/>
      <c r="B1" s="4"/>
      <c r="C1" s="76" t="s">
        <v>277</v>
      </c>
      <c r="D1" s="76"/>
      <c r="E1" s="76"/>
      <c r="F1" s="5"/>
    </row>
    <row r="2" spans="1:6" x14ac:dyDescent="0.25">
      <c r="A2" s="4"/>
      <c r="B2" s="76" t="s">
        <v>335</v>
      </c>
      <c r="C2" s="76"/>
      <c r="D2" s="76"/>
      <c r="E2" s="76"/>
      <c r="F2" s="5"/>
    </row>
    <row r="3" spans="1:6" x14ac:dyDescent="0.25">
      <c r="A3" s="4"/>
      <c r="B3" s="76" t="s">
        <v>428</v>
      </c>
      <c r="C3" s="76"/>
      <c r="D3" s="76"/>
      <c r="E3" s="76"/>
      <c r="F3" s="5"/>
    </row>
    <row r="4" spans="1:6" x14ac:dyDescent="0.25">
      <c r="A4" s="4"/>
      <c r="B4" s="4"/>
      <c r="C4" s="4"/>
      <c r="D4" s="4"/>
      <c r="F4" s="5"/>
    </row>
    <row r="5" spans="1:6" ht="30" customHeight="1" x14ac:dyDescent="0.25">
      <c r="A5" s="77" t="s">
        <v>339</v>
      </c>
      <c r="B5" s="77"/>
      <c r="C5" s="77"/>
      <c r="D5" s="77"/>
      <c r="E5" s="77"/>
      <c r="F5" s="5"/>
    </row>
    <row r="6" spans="1:6" ht="15.75" thickBot="1" x14ac:dyDescent="0.3">
      <c r="A6" s="78"/>
      <c r="B6" s="78"/>
      <c r="C6" s="78"/>
      <c r="D6" s="78"/>
      <c r="E6" s="78"/>
      <c r="F6" s="5"/>
    </row>
    <row r="7" spans="1:6" ht="29.25" thickBot="1" x14ac:dyDescent="0.3">
      <c r="A7" s="23" t="s">
        <v>23</v>
      </c>
      <c r="B7" s="79" t="s">
        <v>24</v>
      </c>
      <c r="C7" s="79"/>
      <c r="D7" s="79"/>
      <c r="E7" s="25" t="s">
        <v>42</v>
      </c>
      <c r="F7" s="6"/>
    </row>
    <row r="8" spans="1:6" x14ac:dyDescent="0.25">
      <c r="A8" s="22"/>
      <c r="B8" s="80" t="s">
        <v>270</v>
      </c>
      <c r="C8" s="80"/>
      <c r="D8" s="80"/>
      <c r="E8" s="26">
        <f>SUM(E9:E10)</f>
        <v>224155807</v>
      </c>
      <c r="F8" s="6"/>
    </row>
    <row r="9" spans="1:6" x14ac:dyDescent="0.25">
      <c r="A9" s="8">
        <v>1</v>
      </c>
      <c r="B9" s="59" t="s">
        <v>338</v>
      </c>
      <c r="C9" s="59"/>
      <c r="D9" s="59"/>
      <c r="E9" s="20">
        <v>171894647</v>
      </c>
      <c r="F9" s="6"/>
    </row>
    <row r="10" spans="1:6" x14ac:dyDescent="0.25">
      <c r="A10" s="8">
        <v>2</v>
      </c>
      <c r="B10" s="59" t="s">
        <v>271</v>
      </c>
      <c r="C10" s="59"/>
      <c r="D10" s="59"/>
      <c r="E10" s="20">
        <v>52261160</v>
      </c>
      <c r="F10" s="6"/>
    </row>
    <row r="11" spans="1:6" x14ac:dyDescent="0.25">
      <c r="A11" s="105"/>
      <c r="B11" s="106"/>
      <c r="C11" s="106"/>
      <c r="D11" s="106"/>
      <c r="E11" s="107"/>
      <c r="F11" s="6"/>
    </row>
    <row r="12" spans="1:6" x14ac:dyDescent="0.25">
      <c r="A12" s="7"/>
      <c r="B12" s="81" t="s">
        <v>272</v>
      </c>
      <c r="C12" s="81"/>
      <c r="D12" s="81"/>
      <c r="E12" s="21">
        <f>SUM(E195+E544+E198)</f>
        <v>224155807</v>
      </c>
      <c r="F12" s="6"/>
    </row>
    <row r="13" spans="1:6" x14ac:dyDescent="0.25">
      <c r="A13" s="61" t="s">
        <v>25</v>
      </c>
      <c r="B13" s="62"/>
      <c r="C13" s="62"/>
      <c r="D13" s="62"/>
      <c r="E13" s="63"/>
      <c r="F13" s="9"/>
    </row>
    <row r="14" spans="1:6" s="10" customFormat="1" ht="30.75" customHeight="1" x14ac:dyDescent="0.25">
      <c r="A14" s="64" t="s">
        <v>28</v>
      </c>
      <c r="B14" s="65"/>
      <c r="C14" s="65"/>
      <c r="D14" s="65"/>
      <c r="E14" s="66"/>
      <c r="F14" s="9"/>
    </row>
    <row r="15" spans="1:6" s="10" customFormat="1" x14ac:dyDescent="0.25">
      <c r="A15" s="61" t="s">
        <v>57</v>
      </c>
      <c r="B15" s="62"/>
      <c r="C15" s="62"/>
      <c r="D15" s="62"/>
      <c r="E15" s="63"/>
      <c r="F15" s="9"/>
    </row>
    <row r="16" spans="1:6" s="10" customFormat="1" x14ac:dyDescent="0.25">
      <c r="A16" s="11"/>
      <c r="B16" s="59" t="s">
        <v>67</v>
      </c>
      <c r="C16" s="59"/>
      <c r="D16" s="59"/>
      <c r="E16" s="20">
        <v>1000000</v>
      </c>
      <c r="F16" s="9"/>
    </row>
    <row r="17" spans="1:6" s="10" customFormat="1" x14ac:dyDescent="0.25">
      <c r="A17" s="11"/>
      <c r="B17" s="60" t="s">
        <v>26</v>
      </c>
      <c r="C17" s="60"/>
      <c r="D17" s="60"/>
      <c r="E17" s="21">
        <f>E16</f>
        <v>1000000</v>
      </c>
      <c r="F17" s="9"/>
    </row>
    <row r="18" spans="1:6" s="10" customFormat="1" x14ac:dyDescent="0.25">
      <c r="A18" s="61" t="s">
        <v>44</v>
      </c>
      <c r="B18" s="62"/>
      <c r="C18" s="62"/>
      <c r="D18" s="62"/>
      <c r="E18" s="63"/>
      <c r="F18" s="12"/>
    </row>
    <row r="19" spans="1:6" s="10" customFormat="1" ht="33" customHeight="1" x14ac:dyDescent="0.25">
      <c r="A19" s="8">
        <v>1</v>
      </c>
      <c r="B19" s="59" t="s">
        <v>405</v>
      </c>
      <c r="C19" s="59"/>
      <c r="D19" s="59"/>
      <c r="E19" s="20">
        <v>372565</v>
      </c>
      <c r="F19" s="12"/>
    </row>
    <row r="20" spans="1:6" s="10" customFormat="1" x14ac:dyDescent="0.25">
      <c r="A20" s="8"/>
      <c r="B20" s="60" t="s">
        <v>26</v>
      </c>
      <c r="C20" s="60"/>
      <c r="D20" s="60"/>
      <c r="E20" s="21">
        <f>E19</f>
        <v>372565</v>
      </c>
      <c r="F20" s="12"/>
    </row>
    <row r="21" spans="1:6" s="10" customFormat="1" x14ac:dyDescent="0.25">
      <c r="A21" s="61" t="s">
        <v>17</v>
      </c>
      <c r="B21" s="62"/>
      <c r="C21" s="62"/>
      <c r="D21" s="62"/>
      <c r="E21" s="63"/>
      <c r="F21" s="12"/>
    </row>
    <row r="22" spans="1:6" s="10" customFormat="1" ht="30.75" customHeight="1" x14ac:dyDescent="0.25">
      <c r="A22" s="8">
        <v>1</v>
      </c>
      <c r="B22" s="59" t="s">
        <v>415</v>
      </c>
      <c r="C22" s="59"/>
      <c r="D22" s="59"/>
      <c r="E22" s="20">
        <v>57152</v>
      </c>
      <c r="F22" s="12"/>
    </row>
    <row r="23" spans="1:6" s="10" customFormat="1" x14ac:dyDescent="0.25">
      <c r="A23" s="8"/>
      <c r="B23" s="60" t="s">
        <v>26</v>
      </c>
      <c r="C23" s="60"/>
      <c r="D23" s="60"/>
      <c r="E23" s="21">
        <f>E22</f>
        <v>57152</v>
      </c>
      <c r="F23" s="12"/>
    </row>
    <row r="24" spans="1:6" s="10" customFormat="1" x14ac:dyDescent="0.25">
      <c r="A24" s="8"/>
      <c r="B24" s="60" t="s">
        <v>35</v>
      </c>
      <c r="C24" s="60"/>
      <c r="D24" s="60"/>
      <c r="E24" s="21">
        <f>SUM(E17+E20+E23)</f>
        <v>1429717</v>
      </c>
      <c r="F24" s="12"/>
    </row>
    <row r="25" spans="1:6" s="10" customFormat="1" ht="22.5" customHeight="1" x14ac:dyDescent="0.25">
      <c r="A25" s="64" t="s">
        <v>273</v>
      </c>
      <c r="B25" s="65"/>
      <c r="C25" s="65"/>
      <c r="D25" s="65"/>
      <c r="E25" s="66"/>
      <c r="F25" s="12"/>
    </row>
    <row r="26" spans="1:6" s="10" customFormat="1" x14ac:dyDescent="0.25">
      <c r="A26" s="61" t="s">
        <v>36</v>
      </c>
      <c r="B26" s="62"/>
      <c r="C26" s="62"/>
      <c r="D26" s="62"/>
      <c r="E26" s="63"/>
      <c r="F26" s="12"/>
    </row>
    <row r="27" spans="1:6" s="10" customFormat="1" ht="60" customHeight="1" x14ac:dyDescent="0.25">
      <c r="A27" s="8">
        <v>1</v>
      </c>
      <c r="B27" s="59" t="s">
        <v>340</v>
      </c>
      <c r="C27" s="59"/>
      <c r="D27" s="59"/>
      <c r="E27" s="20">
        <v>2500000</v>
      </c>
      <c r="F27" s="12"/>
    </row>
    <row r="28" spans="1:6" s="10" customFormat="1" ht="30.75" customHeight="1" x14ac:dyDescent="0.25">
      <c r="A28" s="8">
        <v>2</v>
      </c>
      <c r="B28" s="59" t="s">
        <v>45</v>
      </c>
      <c r="C28" s="59"/>
      <c r="D28" s="59"/>
      <c r="E28" s="20">
        <v>240000</v>
      </c>
      <c r="F28" s="12"/>
    </row>
    <row r="29" spans="1:6" s="10" customFormat="1" ht="45" customHeight="1" x14ac:dyDescent="0.25">
      <c r="A29" s="8">
        <v>3</v>
      </c>
      <c r="B29" s="59" t="s">
        <v>416</v>
      </c>
      <c r="C29" s="59"/>
      <c r="D29" s="59"/>
      <c r="E29" s="20">
        <f>11704358-814026</f>
        <v>10890332</v>
      </c>
      <c r="F29" s="12"/>
    </row>
    <row r="30" spans="1:6" s="10" customFormat="1" ht="36.75" customHeight="1" x14ac:dyDescent="0.25">
      <c r="A30" s="8">
        <v>4</v>
      </c>
      <c r="B30" s="59" t="s">
        <v>417</v>
      </c>
      <c r="C30" s="59"/>
      <c r="D30" s="59"/>
      <c r="E30" s="20">
        <v>195000</v>
      </c>
      <c r="F30" s="12"/>
    </row>
    <row r="31" spans="1:6" s="10" customFormat="1" x14ac:dyDescent="0.25">
      <c r="A31" s="8"/>
      <c r="B31" s="60" t="s">
        <v>26</v>
      </c>
      <c r="C31" s="60"/>
      <c r="D31" s="60"/>
      <c r="E31" s="21">
        <f>SUM(E27:E30)</f>
        <v>13825332</v>
      </c>
      <c r="F31" s="12"/>
    </row>
    <row r="32" spans="1:6" s="10" customFormat="1" x14ac:dyDescent="0.25">
      <c r="A32" s="61" t="s">
        <v>12</v>
      </c>
      <c r="B32" s="62"/>
      <c r="C32" s="62"/>
      <c r="D32" s="62"/>
      <c r="E32" s="63"/>
      <c r="F32" s="12"/>
    </row>
    <row r="33" spans="1:6" s="10" customFormat="1" ht="30.75" customHeight="1" x14ac:dyDescent="0.25">
      <c r="A33" s="8">
        <v>1</v>
      </c>
      <c r="B33" s="59" t="s">
        <v>341</v>
      </c>
      <c r="C33" s="59"/>
      <c r="D33" s="59"/>
      <c r="E33" s="20">
        <v>3000000</v>
      </c>
      <c r="F33" s="12"/>
    </row>
    <row r="34" spans="1:6" s="10" customFormat="1" x14ac:dyDescent="0.25">
      <c r="A34" s="8">
        <v>2</v>
      </c>
      <c r="B34" s="59" t="s">
        <v>41</v>
      </c>
      <c r="C34" s="59"/>
      <c r="D34" s="59"/>
      <c r="E34" s="20">
        <v>3000000</v>
      </c>
      <c r="F34" s="9"/>
    </row>
    <row r="35" spans="1:6" s="13" customFormat="1" x14ac:dyDescent="0.25">
      <c r="A35" s="8"/>
      <c r="B35" s="60" t="s">
        <v>26</v>
      </c>
      <c r="C35" s="60"/>
      <c r="D35" s="60"/>
      <c r="E35" s="21">
        <f>SUM(E33:E34)</f>
        <v>6000000</v>
      </c>
      <c r="F35" s="6"/>
    </row>
    <row r="36" spans="1:6" s="13" customFormat="1" x14ac:dyDescent="0.25">
      <c r="A36" s="61" t="s">
        <v>27</v>
      </c>
      <c r="B36" s="62"/>
      <c r="C36" s="62"/>
      <c r="D36" s="62"/>
      <c r="E36" s="63"/>
      <c r="F36" s="6"/>
    </row>
    <row r="37" spans="1:6" s="13" customFormat="1" x14ac:dyDescent="0.25">
      <c r="A37" s="8">
        <v>1</v>
      </c>
      <c r="B37" s="59" t="s">
        <v>47</v>
      </c>
      <c r="C37" s="59"/>
      <c r="D37" s="59"/>
      <c r="E37" s="20">
        <v>7000000</v>
      </c>
      <c r="F37" s="6"/>
    </row>
    <row r="38" spans="1:6" s="13" customFormat="1" ht="16.350000000000001" customHeight="1" x14ac:dyDescent="0.25">
      <c r="A38" s="8">
        <v>2</v>
      </c>
      <c r="B38" s="59" t="s">
        <v>279</v>
      </c>
      <c r="C38" s="59"/>
      <c r="D38" s="59"/>
      <c r="E38" s="20">
        <v>1900000</v>
      </c>
      <c r="F38" s="6"/>
    </row>
    <row r="39" spans="1:6" s="13" customFormat="1" ht="51.75" customHeight="1" x14ac:dyDescent="0.25">
      <c r="A39" s="8">
        <v>3</v>
      </c>
      <c r="B39" s="59" t="s">
        <v>407</v>
      </c>
      <c r="C39" s="59"/>
      <c r="D39" s="59"/>
      <c r="E39" s="20">
        <v>2000000</v>
      </c>
      <c r="F39" s="6"/>
    </row>
    <row r="40" spans="1:6" s="13" customFormat="1" x14ac:dyDescent="0.25">
      <c r="A40" s="8"/>
      <c r="B40" s="60" t="s">
        <v>26</v>
      </c>
      <c r="C40" s="60"/>
      <c r="D40" s="60"/>
      <c r="E40" s="21">
        <f>SUM(E37:E39)</f>
        <v>10900000</v>
      </c>
      <c r="F40" s="6"/>
    </row>
    <row r="41" spans="1:6" s="10" customFormat="1" x14ac:dyDescent="0.25">
      <c r="A41" s="61" t="s">
        <v>29</v>
      </c>
      <c r="B41" s="62"/>
      <c r="C41" s="62"/>
      <c r="D41" s="62"/>
      <c r="E41" s="63"/>
      <c r="F41" s="12"/>
    </row>
    <row r="42" spans="1:6" s="13" customFormat="1" ht="34.5" customHeight="1" x14ac:dyDescent="0.25">
      <c r="A42" s="8">
        <v>1</v>
      </c>
      <c r="B42" s="67" t="s">
        <v>30</v>
      </c>
      <c r="C42" s="67"/>
      <c r="D42" s="67"/>
      <c r="E42" s="20">
        <v>1712634</v>
      </c>
      <c r="F42" s="9"/>
    </row>
    <row r="43" spans="1:6" s="13" customFormat="1" ht="31.5" customHeight="1" x14ac:dyDescent="0.25">
      <c r="A43" s="8">
        <v>2</v>
      </c>
      <c r="B43" s="67" t="s">
        <v>400</v>
      </c>
      <c r="C43" s="67"/>
      <c r="D43" s="67"/>
      <c r="E43" s="20">
        <v>1324640</v>
      </c>
      <c r="F43" s="9"/>
    </row>
    <row r="44" spans="1:6" s="13" customFormat="1" x14ac:dyDescent="0.25">
      <c r="A44" s="8">
        <v>3</v>
      </c>
      <c r="B44" s="67" t="s">
        <v>430</v>
      </c>
      <c r="C44" s="67"/>
      <c r="D44" s="67"/>
      <c r="E44" s="20">
        <v>1369359</v>
      </c>
      <c r="F44" s="9"/>
    </row>
    <row r="45" spans="1:6" s="13" customFormat="1" x14ac:dyDescent="0.25">
      <c r="A45" s="8">
        <v>4</v>
      </c>
      <c r="B45" s="67" t="s">
        <v>49</v>
      </c>
      <c r="C45" s="67"/>
      <c r="D45" s="67"/>
      <c r="E45" s="20">
        <v>754864</v>
      </c>
      <c r="F45" s="9"/>
    </row>
    <row r="46" spans="1:6" s="13" customFormat="1" x14ac:dyDescent="0.25">
      <c r="A46" s="8">
        <v>5</v>
      </c>
      <c r="B46" s="88" t="s">
        <v>342</v>
      </c>
      <c r="C46" s="89"/>
      <c r="D46" s="90"/>
      <c r="E46" s="20">
        <v>1500000</v>
      </c>
      <c r="F46" s="9"/>
    </row>
    <row r="47" spans="1:6" s="10" customFormat="1" x14ac:dyDescent="0.25">
      <c r="A47" s="8"/>
      <c r="B47" s="60" t="s">
        <v>26</v>
      </c>
      <c r="C47" s="60"/>
      <c r="D47" s="60"/>
      <c r="E47" s="21">
        <f>SUM(E42:E46)</f>
        <v>6661497</v>
      </c>
      <c r="F47" s="12"/>
    </row>
    <row r="48" spans="1:6" s="10" customFormat="1" x14ac:dyDescent="0.25">
      <c r="A48" s="61" t="s">
        <v>34</v>
      </c>
      <c r="B48" s="62"/>
      <c r="C48" s="62"/>
      <c r="D48" s="62"/>
      <c r="E48" s="63"/>
      <c r="F48" s="12"/>
    </row>
    <row r="49" spans="1:6" s="10" customFormat="1" x14ac:dyDescent="0.25">
      <c r="A49" s="8">
        <v>1</v>
      </c>
      <c r="B49" s="67" t="s">
        <v>401</v>
      </c>
      <c r="C49" s="67"/>
      <c r="D49" s="67"/>
      <c r="E49" s="20">
        <v>3000000</v>
      </c>
      <c r="F49" s="12"/>
    </row>
    <row r="50" spans="1:6" s="10" customFormat="1" ht="48.75" customHeight="1" x14ac:dyDescent="0.25">
      <c r="A50" s="8">
        <v>2</v>
      </c>
      <c r="B50" s="67" t="s">
        <v>278</v>
      </c>
      <c r="C50" s="67"/>
      <c r="D50" s="67"/>
      <c r="E50" s="20">
        <v>905270</v>
      </c>
      <c r="F50" s="12"/>
    </row>
    <row r="51" spans="1:6" s="10" customFormat="1" x14ac:dyDescent="0.25">
      <c r="A51" s="8"/>
      <c r="B51" s="60" t="s">
        <v>26</v>
      </c>
      <c r="C51" s="60"/>
      <c r="D51" s="60"/>
      <c r="E51" s="21">
        <f>SUM(E49:E50)</f>
        <v>3905270</v>
      </c>
      <c r="F51" s="12"/>
    </row>
    <row r="52" spans="1:6" s="10" customFormat="1" x14ac:dyDescent="0.25">
      <c r="A52" s="61" t="s">
        <v>7</v>
      </c>
      <c r="B52" s="62"/>
      <c r="C52" s="62"/>
      <c r="D52" s="62"/>
      <c r="E52" s="63"/>
      <c r="F52" s="12"/>
    </row>
    <row r="53" spans="1:6" s="10" customFormat="1" ht="35.25" customHeight="1" x14ac:dyDescent="0.25">
      <c r="A53" s="8">
        <v>1</v>
      </c>
      <c r="B53" s="59" t="s">
        <v>346</v>
      </c>
      <c r="C53" s="59"/>
      <c r="D53" s="59"/>
      <c r="E53" s="20">
        <v>897908</v>
      </c>
      <c r="F53" s="12"/>
    </row>
    <row r="54" spans="1:6" s="10" customFormat="1" ht="31.5" customHeight="1" x14ac:dyDescent="0.25">
      <c r="A54" s="8">
        <v>2</v>
      </c>
      <c r="B54" s="59" t="s">
        <v>418</v>
      </c>
      <c r="C54" s="59"/>
      <c r="D54" s="59"/>
      <c r="E54" s="20">
        <v>745000</v>
      </c>
      <c r="F54" s="12"/>
    </row>
    <row r="55" spans="1:6" s="10" customFormat="1" x14ac:dyDescent="0.25">
      <c r="A55" s="8">
        <v>3</v>
      </c>
      <c r="B55" s="59" t="s">
        <v>343</v>
      </c>
      <c r="C55" s="59"/>
      <c r="D55" s="59"/>
      <c r="E55" s="20">
        <v>780181</v>
      </c>
      <c r="F55" s="12"/>
    </row>
    <row r="56" spans="1:6" s="10" customFormat="1" x14ac:dyDescent="0.25">
      <c r="A56" s="8">
        <v>4</v>
      </c>
      <c r="B56" s="59" t="s">
        <v>344</v>
      </c>
      <c r="C56" s="59"/>
      <c r="D56" s="59"/>
      <c r="E56" s="20">
        <v>1000000</v>
      </c>
      <c r="F56" s="12"/>
    </row>
    <row r="57" spans="1:6" s="10" customFormat="1" x14ac:dyDescent="0.25">
      <c r="A57" s="8"/>
      <c r="B57" s="60" t="s">
        <v>26</v>
      </c>
      <c r="C57" s="60"/>
      <c r="D57" s="60"/>
      <c r="E57" s="21">
        <f>SUM(E53:E56)</f>
        <v>3423089</v>
      </c>
      <c r="F57" s="12"/>
    </row>
    <row r="58" spans="1:6" s="10" customFormat="1" x14ac:dyDescent="0.25">
      <c r="A58" s="61" t="s">
        <v>0</v>
      </c>
      <c r="B58" s="62"/>
      <c r="C58" s="62"/>
      <c r="D58" s="62"/>
      <c r="E58" s="63"/>
      <c r="F58" s="12"/>
    </row>
    <row r="59" spans="1:6" s="13" customFormat="1" x14ac:dyDescent="0.25">
      <c r="A59" s="8">
        <v>1</v>
      </c>
      <c r="B59" s="67" t="s">
        <v>31</v>
      </c>
      <c r="C59" s="67"/>
      <c r="D59" s="67"/>
      <c r="E59" s="20">
        <v>1000000</v>
      </c>
      <c r="F59" s="9"/>
    </row>
    <row r="60" spans="1:6" s="13" customFormat="1" x14ac:dyDescent="0.25">
      <c r="A60" s="8">
        <v>2</v>
      </c>
      <c r="B60" s="67" t="s">
        <v>345</v>
      </c>
      <c r="C60" s="67"/>
      <c r="D60" s="67"/>
      <c r="E60" s="20">
        <v>5000000</v>
      </c>
      <c r="F60" s="9"/>
    </row>
    <row r="61" spans="1:6" s="13" customFormat="1" x14ac:dyDescent="0.25">
      <c r="A61" s="8">
        <v>3</v>
      </c>
      <c r="B61" s="67" t="s">
        <v>274</v>
      </c>
      <c r="C61" s="67"/>
      <c r="D61" s="67"/>
      <c r="E61" s="20">
        <v>3000000</v>
      </c>
      <c r="F61" s="9"/>
    </row>
    <row r="62" spans="1:6" s="10" customFormat="1" x14ac:dyDescent="0.25">
      <c r="A62" s="8"/>
      <c r="B62" s="60" t="s">
        <v>26</v>
      </c>
      <c r="C62" s="60"/>
      <c r="D62" s="60"/>
      <c r="E62" s="21">
        <f>SUM(E59:E61)</f>
        <v>9000000</v>
      </c>
      <c r="F62" s="12"/>
    </row>
    <row r="63" spans="1:6" s="10" customFormat="1" x14ac:dyDescent="0.25">
      <c r="A63" s="61" t="s">
        <v>32</v>
      </c>
      <c r="B63" s="62"/>
      <c r="C63" s="62"/>
      <c r="D63" s="62"/>
      <c r="E63" s="63"/>
      <c r="F63" s="12"/>
    </row>
    <row r="64" spans="1:6" s="10" customFormat="1" x14ac:dyDescent="0.25">
      <c r="A64" s="8">
        <v>1</v>
      </c>
      <c r="B64" s="67" t="s">
        <v>38</v>
      </c>
      <c r="C64" s="67"/>
      <c r="D64" s="67"/>
      <c r="E64" s="20">
        <v>7000000</v>
      </c>
      <c r="F64" s="12"/>
    </row>
    <row r="65" spans="1:6" s="10" customFormat="1" x14ac:dyDescent="0.25">
      <c r="A65" s="8"/>
      <c r="B65" s="60" t="s">
        <v>26</v>
      </c>
      <c r="C65" s="60"/>
      <c r="D65" s="60"/>
      <c r="E65" s="21">
        <f>E64</f>
        <v>7000000</v>
      </c>
      <c r="F65" s="12"/>
    </row>
    <row r="66" spans="1:6" s="10" customFormat="1" x14ac:dyDescent="0.25">
      <c r="A66" s="8"/>
      <c r="B66" s="60" t="s">
        <v>1</v>
      </c>
      <c r="C66" s="60"/>
      <c r="D66" s="60"/>
      <c r="E66" s="21">
        <f>SUM(E31+E35+E40+E47+E51+E57+E62+E65)</f>
        <v>60715188</v>
      </c>
      <c r="F66" s="12"/>
    </row>
    <row r="67" spans="1:6" s="10" customFormat="1" x14ac:dyDescent="0.25">
      <c r="A67" s="64" t="s">
        <v>39</v>
      </c>
      <c r="B67" s="65"/>
      <c r="C67" s="65"/>
      <c r="D67" s="65"/>
      <c r="E67" s="66"/>
      <c r="F67" s="12"/>
    </row>
    <row r="68" spans="1:6" s="10" customFormat="1" ht="15.75" customHeight="1" x14ac:dyDescent="0.25">
      <c r="A68" s="68" t="s">
        <v>2</v>
      </c>
      <c r="B68" s="69"/>
      <c r="C68" s="69"/>
      <c r="D68" s="69"/>
      <c r="E68" s="69"/>
      <c r="F68" s="12"/>
    </row>
    <row r="69" spans="1:6" s="13" customFormat="1" ht="31.5" customHeight="1" x14ac:dyDescent="0.25">
      <c r="A69" s="14">
        <v>1</v>
      </c>
      <c r="B69" s="73" t="s">
        <v>419</v>
      </c>
      <c r="C69" s="74"/>
      <c r="D69" s="75"/>
      <c r="E69" s="27">
        <v>2200000</v>
      </c>
      <c r="F69" s="9"/>
    </row>
    <row r="70" spans="1:6" s="13" customFormat="1" ht="15.75" customHeight="1" x14ac:dyDescent="0.25">
      <c r="A70" s="14">
        <v>2</v>
      </c>
      <c r="B70" s="73" t="s">
        <v>402</v>
      </c>
      <c r="C70" s="74"/>
      <c r="D70" s="75"/>
      <c r="E70" s="27">
        <v>1500000</v>
      </c>
      <c r="F70" s="9"/>
    </row>
    <row r="71" spans="1:6" s="10" customFormat="1" x14ac:dyDescent="0.25">
      <c r="A71" s="14"/>
      <c r="B71" s="70" t="s">
        <v>26</v>
      </c>
      <c r="C71" s="71"/>
      <c r="D71" s="72"/>
      <c r="E71" s="28">
        <f>SUM(E69:E70)</f>
        <v>3700000</v>
      </c>
      <c r="F71" s="12"/>
    </row>
    <row r="72" spans="1:6" s="10" customFormat="1" x14ac:dyDescent="0.25">
      <c r="A72" s="61" t="s">
        <v>46</v>
      </c>
      <c r="B72" s="62"/>
      <c r="C72" s="62"/>
      <c r="D72" s="62"/>
      <c r="E72" s="63"/>
      <c r="F72" s="12"/>
    </row>
    <row r="73" spans="1:6" s="10" customFormat="1" ht="33.75" customHeight="1" x14ac:dyDescent="0.25">
      <c r="A73" s="8">
        <v>2</v>
      </c>
      <c r="B73" s="59" t="s">
        <v>420</v>
      </c>
      <c r="C73" s="59"/>
      <c r="D73" s="59"/>
      <c r="E73" s="20">
        <v>3500000</v>
      </c>
      <c r="F73" s="12"/>
    </row>
    <row r="74" spans="1:6" s="10" customFormat="1" x14ac:dyDescent="0.25">
      <c r="A74" s="15"/>
      <c r="B74" s="60" t="s">
        <v>26</v>
      </c>
      <c r="C74" s="60"/>
      <c r="D74" s="60"/>
      <c r="E74" s="21">
        <f>SUM(E73)</f>
        <v>3500000</v>
      </c>
      <c r="F74" s="12"/>
    </row>
    <row r="75" spans="1:6" s="10" customFormat="1" x14ac:dyDescent="0.25">
      <c r="A75" s="8"/>
      <c r="B75" s="60" t="s">
        <v>3</v>
      </c>
      <c r="C75" s="60"/>
      <c r="D75" s="60"/>
      <c r="E75" s="21">
        <f>SUM(E71+E74)</f>
        <v>7200000</v>
      </c>
      <c r="F75" s="12"/>
    </row>
    <row r="76" spans="1:6" s="10" customFormat="1" x14ac:dyDescent="0.25">
      <c r="A76" s="64" t="s">
        <v>4</v>
      </c>
      <c r="B76" s="65"/>
      <c r="C76" s="65"/>
      <c r="D76" s="65"/>
      <c r="E76" s="66"/>
      <c r="F76" s="12"/>
    </row>
    <row r="77" spans="1:6" s="10" customFormat="1" x14ac:dyDescent="0.25">
      <c r="A77" s="61" t="s">
        <v>5</v>
      </c>
      <c r="B77" s="62"/>
      <c r="C77" s="62"/>
      <c r="D77" s="62"/>
      <c r="E77" s="63"/>
      <c r="F77" s="12"/>
    </row>
    <row r="78" spans="1:6" s="10" customFormat="1" ht="34.5" customHeight="1" x14ac:dyDescent="0.25">
      <c r="A78" s="8">
        <v>1</v>
      </c>
      <c r="B78" s="59" t="s">
        <v>421</v>
      </c>
      <c r="C78" s="59"/>
      <c r="D78" s="59"/>
      <c r="E78" s="20">
        <v>824324</v>
      </c>
      <c r="F78" s="12"/>
    </row>
    <row r="79" spans="1:6" s="10" customFormat="1" ht="27.75" customHeight="1" x14ac:dyDescent="0.25">
      <c r="A79" s="8">
        <v>2</v>
      </c>
      <c r="B79" s="59" t="s">
        <v>347</v>
      </c>
      <c r="C79" s="59"/>
      <c r="D79" s="59"/>
      <c r="E79" s="20">
        <v>743535</v>
      </c>
      <c r="F79" s="12"/>
    </row>
    <row r="80" spans="1:6" s="10" customFormat="1" x14ac:dyDescent="0.25">
      <c r="A80" s="8"/>
      <c r="B80" s="60" t="s">
        <v>26</v>
      </c>
      <c r="C80" s="60"/>
      <c r="D80" s="60"/>
      <c r="E80" s="21">
        <f>SUM(E78:E79)</f>
        <v>1567859</v>
      </c>
      <c r="F80" s="12"/>
    </row>
    <row r="81" spans="1:249" s="10" customFormat="1" x14ac:dyDescent="0.25">
      <c r="A81" s="8"/>
      <c r="B81" s="60" t="s">
        <v>6</v>
      </c>
      <c r="C81" s="60"/>
      <c r="D81" s="60"/>
      <c r="E81" s="21">
        <f>SUM(E80)</f>
        <v>1567859</v>
      </c>
      <c r="F81" s="12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</row>
    <row r="82" spans="1:249" s="10" customFormat="1" x14ac:dyDescent="0.25">
      <c r="A82" s="64" t="s">
        <v>53</v>
      </c>
      <c r="B82" s="65"/>
      <c r="C82" s="65"/>
      <c r="D82" s="65"/>
      <c r="E82" s="66"/>
      <c r="F82" s="12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</row>
    <row r="83" spans="1:249" s="10" customFormat="1" x14ac:dyDescent="0.25">
      <c r="A83" s="61" t="s">
        <v>54</v>
      </c>
      <c r="B83" s="62"/>
      <c r="C83" s="62"/>
      <c r="D83" s="62"/>
      <c r="E83" s="63"/>
      <c r="F83" s="12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</row>
    <row r="84" spans="1:249" s="10" customFormat="1" ht="30.75" customHeight="1" x14ac:dyDescent="0.25">
      <c r="A84" s="8">
        <v>1</v>
      </c>
      <c r="B84" s="59" t="s">
        <v>55</v>
      </c>
      <c r="C84" s="59"/>
      <c r="D84" s="59"/>
      <c r="E84" s="20">
        <v>80000</v>
      </c>
      <c r="F84" s="12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</row>
    <row r="85" spans="1:249" s="10" customFormat="1" x14ac:dyDescent="0.25">
      <c r="A85" s="8"/>
      <c r="B85" s="60" t="s">
        <v>26</v>
      </c>
      <c r="C85" s="60"/>
      <c r="D85" s="60"/>
      <c r="E85" s="21">
        <f>SUM(E84)</f>
        <v>80000</v>
      </c>
      <c r="F85" s="12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</row>
    <row r="86" spans="1:249" s="10" customFormat="1" x14ac:dyDescent="0.25">
      <c r="A86" s="8"/>
      <c r="B86" s="84" t="s">
        <v>56</v>
      </c>
      <c r="C86" s="85"/>
      <c r="D86" s="86"/>
      <c r="E86" s="21">
        <f>SUM(E85)</f>
        <v>80000</v>
      </c>
      <c r="F86" s="12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</row>
    <row r="87" spans="1:249" s="10" customFormat="1" x14ac:dyDescent="0.25">
      <c r="A87" s="8"/>
      <c r="B87" s="60" t="s">
        <v>8</v>
      </c>
      <c r="C87" s="60"/>
      <c r="D87" s="60"/>
      <c r="E87" s="21">
        <f>SUM(E24+E75+E81+E86+E66)</f>
        <v>70992764</v>
      </c>
      <c r="F87" s="12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</row>
    <row r="88" spans="1:249" s="10" customFormat="1" x14ac:dyDescent="0.25">
      <c r="A88" s="108"/>
      <c r="B88" s="109"/>
      <c r="C88" s="109"/>
      <c r="D88" s="109"/>
      <c r="E88" s="110"/>
      <c r="F88" s="12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</row>
    <row r="89" spans="1:249" s="10" customFormat="1" x14ac:dyDescent="0.25">
      <c r="A89" s="61" t="s">
        <v>9</v>
      </c>
      <c r="B89" s="62"/>
      <c r="C89" s="62"/>
      <c r="D89" s="62"/>
      <c r="E89" s="63"/>
      <c r="F89" s="12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</row>
    <row r="90" spans="1:249" s="10" customFormat="1" x14ac:dyDescent="0.25">
      <c r="A90" s="64" t="s">
        <v>10</v>
      </c>
      <c r="B90" s="65"/>
      <c r="C90" s="65"/>
      <c r="D90" s="65"/>
      <c r="E90" s="66"/>
      <c r="F90" s="12"/>
    </row>
    <row r="91" spans="1:249" s="10" customFormat="1" x14ac:dyDescent="0.25">
      <c r="A91" s="61" t="s">
        <v>36</v>
      </c>
      <c r="B91" s="62"/>
      <c r="C91" s="62"/>
      <c r="D91" s="62"/>
      <c r="E91" s="63"/>
      <c r="F91" s="12"/>
    </row>
    <row r="92" spans="1:249" s="10" customFormat="1" ht="36" customHeight="1" x14ac:dyDescent="0.25">
      <c r="A92" s="8">
        <v>1</v>
      </c>
      <c r="B92" s="59" t="s">
        <v>348</v>
      </c>
      <c r="C92" s="59"/>
      <c r="D92" s="59"/>
      <c r="E92" s="20">
        <v>2585650</v>
      </c>
      <c r="F92" s="12"/>
    </row>
    <row r="93" spans="1:249" s="10" customFormat="1" ht="45.75" customHeight="1" x14ac:dyDescent="0.25">
      <c r="A93" s="8">
        <v>2</v>
      </c>
      <c r="B93" s="59" t="s">
        <v>349</v>
      </c>
      <c r="C93" s="59"/>
      <c r="D93" s="59"/>
      <c r="E93" s="20">
        <v>15502051</v>
      </c>
      <c r="F93" s="12"/>
    </row>
    <row r="94" spans="1:249" s="10" customFormat="1" ht="48" customHeight="1" x14ac:dyDescent="0.25">
      <c r="A94" s="8">
        <v>3</v>
      </c>
      <c r="B94" s="59" t="s">
        <v>406</v>
      </c>
      <c r="C94" s="59"/>
      <c r="D94" s="59"/>
      <c r="E94" s="20">
        <v>2559200</v>
      </c>
      <c r="F94" s="12"/>
    </row>
    <row r="95" spans="1:249" s="10" customFormat="1" ht="34.5" customHeight="1" x14ac:dyDescent="0.25">
      <c r="A95" s="8">
        <v>4</v>
      </c>
      <c r="B95" s="59" t="s">
        <v>350</v>
      </c>
      <c r="C95" s="59"/>
      <c r="D95" s="59"/>
      <c r="E95" s="20">
        <v>2150396</v>
      </c>
      <c r="F95" s="12"/>
    </row>
    <row r="96" spans="1:249" s="10" customFormat="1" ht="35.25" customHeight="1" x14ac:dyDescent="0.25">
      <c r="A96" s="8">
        <v>5</v>
      </c>
      <c r="B96" s="59" t="s">
        <v>351</v>
      </c>
      <c r="C96" s="59"/>
      <c r="D96" s="59"/>
      <c r="E96" s="20">
        <v>1973994</v>
      </c>
      <c r="F96" s="12"/>
    </row>
    <row r="97" spans="1:6" s="10" customFormat="1" ht="46.5" customHeight="1" x14ac:dyDescent="0.25">
      <c r="A97" s="8">
        <v>6</v>
      </c>
      <c r="B97" s="59" t="s">
        <v>395</v>
      </c>
      <c r="C97" s="59"/>
      <c r="D97" s="59"/>
      <c r="E97" s="20">
        <v>1595152</v>
      </c>
      <c r="F97" s="12"/>
    </row>
    <row r="98" spans="1:6" s="10" customFormat="1" ht="30.75" customHeight="1" x14ac:dyDescent="0.25">
      <c r="A98" s="8">
        <v>7</v>
      </c>
      <c r="B98" s="59" t="s">
        <v>403</v>
      </c>
      <c r="C98" s="59"/>
      <c r="D98" s="59"/>
      <c r="E98" s="20">
        <v>694000</v>
      </c>
      <c r="F98" s="12"/>
    </row>
    <row r="99" spans="1:6" s="10" customFormat="1" ht="33" customHeight="1" x14ac:dyDescent="0.25">
      <c r="A99" s="8">
        <v>8</v>
      </c>
      <c r="B99" s="59" t="s">
        <v>352</v>
      </c>
      <c r="C99" s="59"/>
      <c r="D99" s="59"/>
      <c r="E99" s="20">
        <v>183845</v>
      </c>
      <c r="F99" s="12"/>
    </row>
    <row r="100" spans="1:6" s="10" customFormat="1" ht="30" customHeight="1" x14ac:dyDescent="0.25">
      <c r="A100" s="8">
        <v>9</v>
      </c>
      <c r="B100" s="59" t="s">
        <v>422</v>
      </c>
      <c r="C100" s="59"/>
      <c r="D100" s="59"/>
      <c r="E100" s="20">
        <v>1613534</v>
      </c>
      <c r="F100" s="12"/>
    </row>
    <row r="101" spans="1:6" s="10" customFormat="1" ht="30.75" customHeight="1" x14ac:dyDescent="0.25">
      <c r="A101" s="8">
        <v>10</v>
      </c>
      <c r="B101" s="59" t="s">
        <v>353</v>
      </c>
      <c r="C101" s="59"/>
      <c r="D101" s="59"/>
      <c r="E101" s="20">
        <v>273023</v>
      </c>
      <c r="F101" s="12"/>
    </row>
    <row r="102" spans="1:6" s="10" customFormat="1" ht="31.5" customHeight="1" x14ac:dyDescent="0.25">
      <c r="A102" s="8">
        <v>11</v>
      </c>
      <c r="B102" s="59" t="s">
        <v>423</v>
      </c>
      <c r="C102" s="59"/>
      <c r="D102" s="59"/>
      <c r="E102" s="20">
        <v>900172</v>
      </c>
      <c r="F102" s="12"/>
    </row>
    <row r="103" spans="1:6" s="10" customFormat="1" ht="44.25" customHeight="1" x14ac:dyDescent="0.25">
      <c r="A103" s="8">
        <v>12</v>
      </c>
      <c r="B103" s="59" t="s">
        <v>354</v>
      </c>
      <c r="C103" s="59"/>
      <c r="D103" s="59"/>
      <c r="E103" s="20">
        <v>3366225</v>
      </c>
      <c r="F103" s="12"/>
    </row>
    <row r="104" spans="1:6" s="10" customFormat="1" ht="34.5" customHeight="1" x14ac:dyDescent="0.25">
      <c r="A104" s="8">
        <v>13</v>
      </c>
      <c r="B104" s="59" t="s">
        <v>391</v>
      </c>
      <c r="C104" s="59"/>
      <c r="D104" s="59"/>
      <c r="E104" s="20">
        <v>281103</v>
      </c>
      <c r="F104" s="12"/>
    </row>
    <row r="105" spans="1:6" s="10" customFormat="1" ht="33" customHeight="1" x14ac:dyDescent="0.25">
      <c r="A105" s="8">
        <v>14</v>
      </c>
      <c r="B105" s="59" t="s">
        <v>424</v>
      </c>
      <c r="C105" s="59"/>
      <c r="D105" s="59"/>
      <c r="E105" s="20">
        <v>519471</v>
      </c>
      <c r="F105" s="12"/>
    </row>
    <row r="106" spans="1:6" s="10" customFormat="1" ht="24.6" customHeight="1" x14ac:dyDescent="0.25">
      <c r="A106" s="8">
        <v>15</v>
      </c>
      <c r="B106" s="87" t="s">
        <v>404</v>
      </c>
      <c r="C106" s="87"/>
      <c r="D106" s="87"/>
      <c r="E106" s="20">
        <v>814026</v>
      </c>
      <c r="F106" s="12"/>
    </row>
    <row r="107" spans="1:6" s="10" customFormat="1" x14ac:dyDescent="0.25">
      <c r="A107" s="8"/>
      <c r="B107" s="60" t="s">
        <v>26</v>
      </c>
      <c r="C107" s="60"/>
      <c r="D107" s="60"/>
      <c r="E107" s="21">
        <f>SUM(E92:E106)</f>
        <v>35011842</v>
      </c>
      <c r="F107" s="12"/>
    </row>
    <row r="108" spans="1:6" s="10" customFormat="1" x14ac:dyDescent="0.25">
      <c r="A108" s="61" t="s">
        <v>11</v>
      </c>
      <c r="B108" s="62"/>
      <c r="C108" s="62"/>
      <c r="D108" s="62"/>
      <c r="E108" s="63"/>
      <c r="F108" s="12"/>
    </row>
    <row r="109" spans="1:6" s="13" customFormat="1" ht="32.25" customHeight="1" x14ac:dyDescent="0.25">
      <c r="A109" s="8">
        <v>1</v>
      </c>
      <c r="B109" s="59" t="s">
        <v>396</v>
      </c>
      <c r="C109" s="59"/>
      <c r="D109" s="59"/>
      <c r="E109" s="20">
        <v>2000000</v>
      </c>
      <c r="F109" s="9"/>
    </row>
    <row r="110" spans="1:6" s="13" customFormat="1" x14ac:dyDescent="0.25">
      <c r="A110" s="8"/>
      <c r="B110" s="60" t="s">
        <v>26</v>
      </c>
      <c r="C110" s="60"/>
      <c r="D110" s="60"/>
      <c r="E110" s="21">
        <f>SUM(E109)</f>
        <v>2000000</v>
      </c>
      <c r="F110" s="9"/>
    </row>
    <row r="111" spans="1:6" s="13" customFormat="1" x14ac:dyDescent="0.25">
      <c r="A111" s="61" t="s">
        <v>57</v>
      </c>
      <c r="B111" s="62"/>
      <c r="C111" s="62"/>
      <c r="D111" s="62"/>
      <c r="E111" s="63"/>
      <c r="F111" s="9"/>
    </row>
    <row r="112" spans="1:6" s="13" customFormat="1" ht="31.5" customHeight="1" x14ac:dyDescent="0.25">
      <c r="A112" s="8">
        <v>2</v>
      </c>
      <c r="B112" s="59" t="s">
        <v>425</v>
      </c>
      <c r="C112" s="59"/>
      <c r="D112" s="59"/>
      <c r="E112" s="20">
        <v>1500000</v>
      </c>
      <c r="F112" s="9"/>
    </row>
    <row r="113" spans="1:6" s="13" customFormat="1" x14ac:dyDescent="0.25">
      <c r="A113" s="8"/>
      <c r="B113" s="60" t="s">
        <v>26</v>
      </c>
      <c r="C113" s="60"/>
      <c r="D113" s="60"/>
      <c r="E113" s="21">
        <f>SUM(E112)</f>
        <v>1500000</v>
      </c>
      <c r="F113" s="9"/>
    </row>
    <row r="114" spans="1:6" s="10" customFormat="1" x14ac:dyDescent="0.25">
      <c r="A114" s="61" t="s">
        <v>12</v>
      </c>
      <c r="B114" s="62"/>
      <c r="C114" s="62"/>
      <c r="D114" s="62"/>
      <c r="E114" s="63"/>
      <c r="F114" s="12"/>
    </row>
    <row r="115" spans="1:6" s="10" customFormat="1" ht="29.25" customHeight="1" x14ac:dyDescent="0.25">
      <c r="A115" s="8">
        <v>1</v>
      </c>
      <c r="B115" s="83" t="s">
        <v>392</v>
      </c>
      <c r="C115" s="83"/>
      <c r="D115" s="83"/>
      <c r="E115" s="20">
        <v>5000000</v>
      </c>
      <c r="F115" s="12"/>
    </row>
    <row r="116" spans="1:6" s="13" customFormat="1" ht="19.5" customHeight="1" x14ac:dyDescent="0.25">
      <c r="A116" s="8">
        <v>2</v>
      </c>
      <c r="B116" s="83" t="s">
        <v>408</v>
      </c>
      <c r="C116" s="83"/>
      <c r="D116" s="83"/>
      <c r="E116" s="20">
        <v>350000</v>
      </c>
      <c r="F116" s="9"/>
    </row>
    <row r="117" spans="1:6" s="13" customFormat="1" x14ac:dyDescent="0.25">
      <c r="A117" s="8">
        <v>3</v>
      </c>
      <c r="B117" s="83" t="s">
        <v>409</v>
      </c>
      <c r="C117" s="83"/>
      <c r="D117" s="83"/>
      <c r="E117" s="20">
        <v>5000000</v>
      </c>
      <c r="F117" s="9"/>
    </row>
    <row r="118" spans="1:6" s="10" customFormat="1" x14ac:dyDescent="0.25">
      <c r="A118" s="8"/>
      <c r="B118" s="60" t="s">
        <v>26</v>
      </c>
      <c r="C118" s="60"/>
      <c r="D118" s="60"/>
      <c r="E118" s="21">
        <f>SUM(E115:E117)</f>
        <v>10350000</v>
      </c>
      <c r="F118" s="17"/>
    </row>
    <row r="119" spans="1:6" s="10" customFormat="1" x14ac:dyDescent="0.25">
      <c r="A119" s="61" t="s">
        <v>27</v>
      </c>
      <c r="B119" s="62"/>
      <c r="C119" s="62"/>
      <c r="D119" s="62"/>
      <c r="E119" s="63"/>
      <c r="F119" s="12"/>
    </row>
    <row r="120" spans="1:6" s="10" customFormat="1" x14ac:dyDescent="0.25">
      <c r="A120" s="8">
        <v>1</v>
      </c>
      <c r="B120" s="59" t="s">
        <v>355</v>
      </c>
      <c r="C120" s="59"/>
      <c r="D120" s="59"/>
      <c r="E120" s="20">
        <v>2123500</v>
      </c>
      <c r="F120" s="12"/>
    </row>
    <row r="121" spans="1:6" s="13" customFormat="1" x14ac:dyDescent="0.25">
      <c r="A121" s="8">
        <v>2</v>
      </c>
      <c r="B121" s="59" t="s">
        <v>356</v>
      </c>
      <c r="C121" s="59"/>
      <c r="D121" s="59"/>
      <c r="E121" s="20">
        <v>1000000</v>
      </c>
      <c r="F121" s="9"/>
    </row>
    <row r="122" spans="1:6" s="13" customFormat="1" x14ac:dyDescent="0.25">
      <c r="A122" s="8"/>
      <c r="B122" s="60" t="s">
        <v>26</v>
      </c>
      <c r="C122" s="60"/>
      <c r="D122" s="60"/>
      <c r="E122" s="21">
        <f>SUM(E120:E121)</f>
        <v>3123500</v>
      </c>
      <c r="F122" s="6"/>
    </row>
    <row r="123" spans="1:6" s="10" customFormat="1" x14ac:dyDescent="0.25">
      <c r="A123" s="61" t="s">
        <v>13</v>
      </c>
      <c r="B123" s="62"/>
      <c r="C123" s="62"/>
      <c r="D123" s="62"/>
      <c r="E123" s="63"/>
      <c r="F123" s="12"/>
    </row>
    <row r="124" spans="1:6" s="13" customFormat="1" x14ac:dyDescent="0.25">
      <c r="A124" s="8">
        <v>1</v>
      </c>
      <c r="B124" s="59" t="s">
        <v>410</v>
      </c>
      <c r="C124" s="59"/>
      <c r="D124" s="59"/>
      <c r="E124" s="20">
        <v>1500000</v>
      </c>
      <c r="F124" s="9"/>
    </row>
    <row r="125" spans="1:6" s="13" customFormat="1" x14ac:dyDescent="0.25">
      <c r="A125" s="8">
        <v>2</v>
      </c>
      <c r="B125" s="59" t="s">
        <v>411</v>
      </c>
      <c r="C125" s="59"/>
      <c r="D125" s="59"/>
      <c r="E125" s="20">
        <v>1070013</v>
      </c>
      <c r="F125" s="9"/>
    </row>
    <row r="126" spans="1:6" s="13" customFormat="1" x14ac:dyDescent="0.25">
      <c r="A126" s="8">
        <v>3</v>
      </c>
      <c r="B126" s="59" t="s">
        <v>50</v>
      </c>
      <c r="C126" s="59"/>
      <c r="D126" s="59"/>
      <c r="E126" s="20">
        <v>1043000</v>
      </c>
      <c r="F126" s="9"/>
    </row>
    <row r="127" spans="1:6" s="10" customFormat="1" x14ac:dyDescent="0.25">
      <c r="A127" s="8"/>
      <c r="B127" s="60" t="s">
        <v>26</v>
      </c>
      <c r="C127" s="60"/>
      <c r="D127" s="60"/>
      <c r="E127" s="21">
        <f>SUM(E124:E126)</f>
        <v>3613013</v>
      </c>
      <c r="F127" s="12"/>
    </row>
    <row r="128" spans="1:6" s="10" customFormat="1" x14ac:dyDescent="0.25">
      <c r="A128" s="61" t="s">
        <v>34</v>
      </c>
      <c r="B128" s="62"/>
      <c r="C128" s="62"/>
      <c r="D128" s="62"/>
      <c r="E128" s="63"/>
      <c r="F128" s="12"/>
    </row>
    <row r="129" spans="1:6" s="10" customFormat="1" x14ac:dyDescent="0.25">
      <c r="A129" s="8">
        <v>1</v>
      </c>
      <c r="B129" s="59" t="s">
        <v>43</v>
      </c>
      <c r="C129" s="59"/>
      <c r="D129" s="59"/>
      <c r="E129" s="20">
        <v>3000000</v>
      </c>
      <c r="F129" s="12"/>
    </row>
    <row r="130" spans="1:6" s="10" customFormat="1" x14ac:dyDescent="0.25">
      <c r="A130" s="8">
        <v>2</v>
      </c>
      <c r="B130" s="59" t="s">
        <v>48</v>
      </c>
      <c r="C130" s="59"/>
      <c r="D130" s="59"/>
      <c r="E130" s="20">
        <v>2000000</v>
      </c>
      <c r="F130" s="12"/>
    </row>
    <row r="131" spans="1:6" s="13" customFormat="1" x14ac:dyDescent="0.25">
      <c r="A131" s="8"/>
      <c r="B131" s="60" t="s">
        <v>26</v>
      </c>
      <c r="C131" s="60"/>
      <c r="D131" s="60"/>
      <c r="E131" s="21">
        <f>SUM(E129:E130)</f>
        <v>5000000</v>
      </c>
      <c r="F131" s="9"/>
    </row>
    <row r="132" spans="1:6" s="10" customFormat="1" x14ac:dyDescent="0.25">
      <c r="A132" s="61" t="s">
        <v>7</v>
      </c>
      <c r="B132" s="62"/>
      <c r="C132" s="62"/>
      <c r="D132" s="62"/>
      <c r="E132" s="63"/>
      <c r="F132" s="12"/>
    </row>
    <row r="133" spans="1:6" s="10" customFormat="1" ht="30.75" customHeight="1" x14ac:dyDescent="0.25">
      <c r="A133" s="8">
        <v>1</v>
      </c>
      <c r="B133" s="59" t="s">
        <v>412</v>
      </c>
      <c r="C133" s="59"/>
      <c r="D133" s="59"/>
      <c r="E133" s="20">
        <v>415000</v>
      </c>
      <c r="F133" s="12"/>
    </row>
    <row r="134" spans="1:6" s="10" customFormat="1" x14ac:dyDescent="0.25">
      <c r="A134" s="8">
        <v>2</v>
      </c>
      <c r="B134" s="59" t="s">
        <v>357</v>
      </c>
      <c r="C134" s="59"/>
      <c r="D134" s="59"/>
      <c r="E134" s="20">
        <v>784373</v>
      </c>
      <c r="F134" s="12"/>
    </row>
    <row r="135" spans="1:6" s="10" customFormat="1" x14ac:dyDescent="0.25">
      <c r="A135" s="8">
        <v>3</v>
      </c>
      <c r="B135" s="59" t="s">
        <v>358</v>
      </c>
      <c r="C135" s="59"/>
      <c r="D135" s="59"/>
      <c r="E135" s="20">
        <v>1073530</v>
      </c>
      <c r="F135" s="12"/>
    </row>
    <row r="136" spans="1:6" s="10" customFormat="1" x14ac:dyDescent="0.25">
      <c r="A136" s="8"/>
      <c r="B136" s="60" t="s">
        <v>26</v>
      </c>
      <c r="C136" s="60"/>
      <c r="D136" s="60"/>
      <c r="E136" s="21">
        <f>SUM(E133:E135)</f>
        <v>2272903</v>
      </c>
      <c r="F136" s="12"/>
    </row>
    <row r="137" spans="1:6" s="10" customFormat="1" x14ac:dyDescent="0.25">
      <c r="A137" s="61" t="s">
        <v>14</v>
      </c>
      <c r="B137" s="62"/>
      <c r="C137" s="62"/>
      <c r="D137" s="62"/>
      <c r="E137" s="63"/>
      <c r="F137" s="12"/>
    </row>
    <row r="138" spans="1:6" s="13" customFormat="1" x14ac:dyDescent="0.25">
      <c r="A138" s="8">
        <v>1</v>
      </c>
      <c r="B138" s="59" t="s">
        <v>269</v>
      </c>
      <c r="C138" s="59"/>
      <c r="D138" s="59"/>
      <c r="E138" s="20">
        <v>2534783</v>
      </c>
      <c r="F138" s="9"/>
    </row>
    <row r="139" spans="1:6" s="13" customFormat="1" x14ac:dyDescent="0.25">
      <c r="A139" s="8"/>
      <c r="B139" s="60" t="s">
        <v>26</v>
      </c>
      <c r="C139" s="60"/>
      <c r="D139" s="60"/>
      <c r="E139" s="21">
        <f>SUM(E138)</f>
        <v>2534783</v>
      </c>
      <c r="F139" s="9"/>
    </row>
    <row r="140" spans="1:6" s="10" customFormat="1" x14ac:dyDescent="0.25">
      <c r="A140" s="61" t="s">
        <v>15</v>
      </c>
      <c r="B140" s="62"/>
      <c r="C140" s="62"/>
      <c r="D140" s="62"/>
      <c r="E140" s="63"/>
      <c r="F140" s="12"/>
    </row>
    <row r="141" spans="1:6" s="10" customFormat="1" x14ac:dyDescent="0.25">
      <c r="A141" s="8">
        <v>1</v>
      </c>
      <c r="B141" s="59" t="s">
        <v>359</v>
      </c>
      <c r="C141" s="59"/>
      <c r="D141" s="59"/>
      <c r="E141" s="20">
        <v>1680961</v>
      </c>
      <c r="F141" s="12"/>
    </row>
    <row r="142" spans="1:6" s="10" customFormat="1" x14ac:dyDescent="0.25">
      <c r="A142" s="8">
        <v>2</v>
      </c>
      <c r="B142" s="59" t="s">
        <v>360</v>
      </c>
      <c r="C142" s="59"/>
      <c r="D142" s="59"/>
      <c r="E142" s="20">
        <v>1104558</v>
      </c>
      <c r="F142" s="12"/>
    </row>
    <row r="143" spans="1:6" s="10" customFormat="1" x14ac:dyDescent="0.25">
      <c r="A143" s="8"/>
      <c r="B143" s="60" t="s">
        <v>26</v>
      </c>
      <c r="C143" s="60"/>
      <c r="D143" s="60"/>
      <c r="E143" s="21">
        <f>SUM(E141:E142)</f>
        <v>2785519</v>
      </c>
      <c r="F143" s="12"/>
    </row>
    <row r="144" spans="1:6" s="10" customFormat="1" x14ac:dyDescent="0.25">
      <c r="A144" s="61" t="s">
        <v>51</v>
      </c>
      <c r="B144" s="62"/>
      <c r="C144" s="62"/>
      <c r="D144" s="62"/>
      <c r="E144" s="63"/>
      <c r="F144" s="12"/>
    </row>
    <row r="145" spans="1:6" s="10" customFormat="1" ht="30" customHeight="1" x14ac:dyDescent="0.25">
      <c r="A145" s="8">
        <v>1</v>
      </c>
      <c r="B145" s="59" t="s">
        <v>275</v>
      </c>
      <c r="C145" s="59"/>
      <c r="D145" s="59"/>
      <c r="E145" s="20">
        <v>14000000</v>
      </c>
      <c r="F145" s="12"/>
    </row>
    <row r="146" spans="1:6" s="10" customFormat="1" x14ac:dyDescent="0.25">
      <c r="A146" s="8"/>
      <c r="B146" s="60" t="s">
        <v>26</v>
      </c>
      <c r="C146" s="60"/>
      <c r="D146" s="60"/>
      <c r="E146" s="21">
        <f>SUM(E145)</f>
        <v>14000000</v>
      </c>
      <c r="F146" s="12"/>
    </row>
    <row r="147" spans="1:6" s="10" customFormat="1" ht="27" customHeight="1" x14ac:dyDescent="0.25">
      <c r="A147" s="61" t="s">
        <v>65</v>
      </c>
      <c r="B147" s="62"/>
      <c r="C147" s="62"/>
      <c r="D147" s="62"/>
      <c r="E147" s="63"/>
      <c r="F147" s="12"/>
    </row>
    <row r="148" spans="1:6" s="10" customFormat="1" ht="33" customHeight="1" x14ac:dyDescent="0.25">
      <c r="A148" s="8">
        <v>1</v>
      </c>
      <c r="B148" s="59" t="s">
        <v>361</v>
      </c>
      <c r="C148" s="59"/>
      <c r="D148" s="59"/>
      <c r="E148" s="20">
        <v>265951</v>
      </c>
      <c r="F148" s="12"/>
    </row>
    <row r="149" spans="1:6" s="10" customFormat="1" x14ac:dyDescent="0.25">
      <c r="A149" s="8"/>
      <c r="B149" s="60" t="s">
        <v>26</v>
      </c>
      <c r="C149" s="60"/>
      <c r="D149" s="60"/>
      <c r="E149" s="21">
        <f>SUM(E148)</f>
        <v>265951</v>
      </c>
      <c r="F149" s="12"/>
    </row>
    <row r="150" spans="1:6" s="10" customFormat="1" x14ac:dyDescent="0.25">
      <c r="A150" s="8"/>
      <c r="B150" s="60" t="s">
        <v>16</v>
      </c>
      <c r="C150" s="60"/>
      <c r="D150" s="60"/>
      <c r="E150" s="21">
        <f>SUM(E107+E110+E113+E118+E122+E127+E131+E136+E139+E143+E146+E149)</f>
        <v>82457511</v>
      </c>
      <c r="F150" s="12"/>
    </row>
    <row r="151" spans="1:6" s="10" customFormat="1" x14ac:dyDescent="0.25">
      <c r="A151" s="64" t="s">
        <v>37</v>
      </c>
      <c r="B151" s="65"/>
      <c r="C151" s="65"/>
      <c r="D151" s="65"/>
      <c r="E151" s="66"/>
      <c r="F151" s="12"/>
    </row>
    <row r="152" spans="1:6" s="10" customFormat="1" x14ac:dyDescent="0.25">
      <c r="A152" s="61" t="s">
        <v>5</v>
      </c>
      <c r="B152" s="62"/>
      <c r="C152" s="62"/>
      <c r="D152" s="62"/>
      <c r="E152" s="63"/>
      <c r="F152" s="12"/>
    </row>
    <row r="153" spans="1:6" s="13" customFormat="1" x14ac:dyDescent="0.25">
      <c r="A153" s="8">
        <v>1</v>
      </c>
      <c r="B153" s="59" t="s">
        <v>362</v>
      </c>
      <c r="C153" s="59"/>
      <c r="D153" s="59"/>
      <c r="E153" s="20">
        <v>226024</v>
      </c>
      <c r="F153" s="9"/>
    </row>
    <row r="154" spans="1:6" s="13" customFormat="1" x14ac:dyDescent="0.25">
      <c r="A154" s="8">
        <v>2</v>
      </c>
      <c r="B154" s="59" t="s">
        <v>363</v>
      </c>
      <c r="C154" s="59"/>
      <c r="D154" s="59"/>
      <c r="E154" s="20">
        <v>258365</v>
      </c>
      <c r="F154" s="9"/>
    </row>
    <row r="155" spans="1:6" s="13" customFormat="1" x14ac:dyDescent="0.25">
      <c r="A155" s="8">
        <v>3</v>
      </c>
      <c r="B155" s="59" t="s">
        <v>364</v>
      </c>
      <c r="C155" s="59"/>
      <c r="D155" s="59"/>
      <c r="E155" s="20">
        <v>267843</v>
      </c>
      <c r="F155" s="9"/>
    </row>
    <row r="156" spans="1:6" s="10" customFormat="1" x14ac:dyDescent="0.25">
      <c r="A156" s="15"/>
      <c r="B156" s="60" t="s">
        <v>26</v>
      </c>
      <c r="C156" s="60"/>
      <c r="D156" s="60"/>
      <c r="E156" s="21">
        <f>SUM(E153:E155)</f>
        <v>752232</v>
      </c>
      <c r="F156" s="12"/>
    </row>
    <row r="157" spans="1:6" s="10" customFormat="1" x14ac:dyDescent="0.25">
      <c r="A157" s="61" t="s">
        <v>57</v>
      </c>
      <c r="B157" s="62"/>
      <c r="C157" s="62"/>
      <c r="D157" s="62"/>
      <c r="E157" s="63"/>
      <c r="F157" s="12"/>
    </row>
    <row r="158" spans="1:6" s="10" customFormat="1" x14ac:dyDescent="0.25">
      <c r="A158" s="8">
        <v>1</v>
      </c>
      <c r="B158" s="59" t="s">
        <v>58</v>
      </c>
      <c r="C158" s="59"/>
      <c r="D158" s="59"/>
      <c r="E158" s="20">
        <v>1400000</v>
      </c>
      <c r="F158" s="12"/>
    </row>
    <row r="159" spans="1:6" s="10" customFormat="1" x14ac:dyDescent="0.25">
      <c r="A159" s="8"/>
      <c r="B159" s="60" t="s">
        <v>26</v>
      </c>
      <c r="C159" s="60"/>
      <c r="D159" s="60"/>
      <c r="E159" s="21">
        <f>SUM(E158)</f>
        <v>1400000</v>
      </c>
      <c r="F159" s="12"/>
    </row>
    <row r="160" spans="1:6" s="10" customFormat="1" x14ac:dyDescent="0.25">
      <c r="A160" s="61" t="s">
        <v>52</v>
      </c>
      <c r="B160" s="62"/>
      <c r="C160" s="62"/>
      <c r="D160" s="62"/>
      <c r="E160" s="63"/>
      <c r="F160" s="12"/>
    </row>
    <row r="161" spans="1:6" s="10" customFormat="1" x14ac:dyDescent="0.25">
      <c r="A161" s="8">
        <v>1</v>
      </c>
      <c r="B161" s="59" t="s">
        <v>413</v>
      </c>
      <c r="C161" s="59"/>
      <c r="D161" s="59"/>
      <c r="E161" s="20">
        <v>566742</v>
      </c>
      <c r="F161" s="12"/>
    </row>
    <row r="162" spans="1:6" s="10" customFormat="1" x14ac:dyDescent="0.25">
      <c r="A162" s="15"/>
      <c r="B162" s="60" t="s">
        <v>26</v>
      </c>
      <c r="C162" s="60"/>
      <c r="D162" s="60"/>
      <c r="E162" s="21">
        <f>SUM(E161)</f>
        <v>566742</v>
      </c>
      <c r="F162" s="12"/>
    </row>
    <row r="163" spans="1:6" s="10" customFormat="1" x14ac:dyDescent="0.25">
      <c r="A163" s="61" t="s">
        <v>63</v>
      </c>
      <c r="B163" s="62"/>
      <c r="C163" s="62"/>
      <c r="D163" s="62"/>
      <c r="E163" s="63"/>
      <c r="F163" s="12"/>
    </row>
    <row r="164" spans="1:6" s="10" customFormat="1" ht="35.25" customHeight="1" x14ac:dyDescent="0.25">
      <c r="A164" s="8">
        <v>1</v>
      </c>
      <c r="B164" s="59" t="s">
        <v>414</v>
      </c>
      <c r="C164" s="59"/>
      <c r="D164" s="59"/>
      <c r="E164" s="20">
        <v>190855</v>
      </c>
      <c r="F164" s="12"/>
    </row>
    <row r="165" spans="1:6" s="10" customFormat="1" x14ac:dyDescent="0.25">
      <c r="A165" s="15"/>
      <c r="B165" s="60" t="s">
        <v>26</v>
      </c>
      <c r="C165" s="60"/>
      <c r="D165" s="60"/>
      <c r="E165" s="21">
        <f>SUM(E164)</f>
        <v>190855</v>
      </c>
      <c r="F165" s="12"/>
    </row>
    <row r="166" spans="1:6" s="10" customFormat="1" x14ac:dyDescent="0.25">
      <c r="A166" s="61" t="s">
        <v>64</v>
      </c>
      <c r="B166" s="62"/>
      <c r="C166" s="62"/>
      <c r="D166" s="62"/>
      <c r="E166" s="63"/>
      <c r="F166" s="12"/>
    </row>
    <row r="167" spans="1:6" s="10" customFormat="1" ht="31.5" customHeight="1" x14ac:dyDescent="0.25">
      <c r="A167" s="8">
        <v>1</v>
      </c>
      <c r="B167" s="59" t="s">
        <v>426</v>
      </c>
      <c r="C167" s="59"/>
      <c r="D167" s="59"/>
      <c r="E167" s="20">
        <v>460362</v>
      </c>
      <c r="F167" s="12"/>
    </row>
    <row r="168" spans="1:6" s="10" customFormat="1" x14ac:dyDescent="0.25">
      <c r="A168" s="15"/>
      <c r="B168" s="60" t="s">
        <v>26</v>
      </c>
      <c r="C168" s="60"/>
      <c r="D168" s="60"/>
      <c r="E168" s="21">
        <f>SUM(E167)</f>
        <v>460362</v>
      </c>
      <c r="F168" s="12"/>
    </row>
    <row r="169" spans="1:6" s="10" customFormat="1" x14ac:dyDescent="0.25">
      <c r="A169" s="61" t="s">
        <v>17</v>
      </c>
      <c r="B169" s="62"/>
      <c r="C169" s="62"/>
      <c r="D169" s="62"/>
      <c r="E169" s="63"/>
      <c r="F169" s="12"/>
    </row>
    <row r="170" spans="1:6" s="10" customFormat="1" ht="32.25" customHeight="1" x14ac:dyDescent="0.25">
      <c r="A170" s="8">
        <v>1</v>
      </c>
      <c r="B170" s="59" t="s">
        <v>365</v>
      </c>
      <c r="C170" s="59"/>
      <c r="D170" s="59"/>
      <c r="E170" s="20">
        <v>174327</v>
      </c>
      <c r="F170" s="12"/>
    </row>
    <row r="171" spans="1:6" s="10" customFormat="1" x14ac:dyDescent="0.25">
      <c r="A171" s="8"/>
      <c r="B171" s="60" t="s">
        <v>26</v>
      </c>
      <c r="C171" s="60"/>
      <c r="D171" s="60"/>
      <c r="E171" s="21">
        <f>SUM(E170)</f>
        <v>174327</v>
      </c>
      <c r="F171" s="12"/>
    </row>
    <row r="172" spans="1:6" s="10" customFormat="1" x14ac:dyDescent="0.25">
      <c r="A172" s="61" t="s">
        <v>66</v>
      </c>
      <c r="B172" s="62"/>
      <c r="C172" s="62"/>
      <c r="D172" s="62"/>
      <c r="E172" s="63"/>
      <c r="F172" s="12"/>
    </row>
    <row r="173" spans="1:6" s="10" customFormat="1" ht="33" customHeight="1" x14ac:dyDescent="0.25">
      <c r="A173" s="8">
        <v>1</v>
      </c>
      <c r="B173" s="59" t="s">
        <v>427</v>
      </c>
      <c r="C173" s="59"/>
      <c r="D173" s="59"/>
      <c r="E173" s="20">
        <v>724854</v>
      </c>
      <c r="F173" s="12"/>
    </row>
    <row r="174" spans="1:6" s="10" customFormat="1" x14ac:dyDescent="0.25">
      <c r="A174" s="8"/>
      <c r="B174" s="60" t="s">
        <v>26</v>
      </c>
      <c r="C174" s="60"/>
      <c r="D174" s="60"/>
      <c r="E174" s="21">
        <f>SUM(E173)</f>
        <v>724854</v>
      </c>
      <c r="F174" s="12"/>
    </row>
    <row r="175" spans="1:6" s="10" customFormat="1" x14ac:dyDescent="0.25">
      <c r="A175" s="8"/>
      <c r="B175" s="60" t="s">
        <v>18</v>
      </c>
      <c r="C175" s="60"/>
      <c r="D175" s="60"/>
      <c r="E175" s="21">
        <f>SUM(E156+E159+E162+E165+E168+E171+E174)</f>
        <v>4269372</v>
      </c>
      <c r="F175" s="12"/>
    </row>
    <row r="176" spans="1:6" s="10" customFormat="1" x14ac:dyDescent="0.25">
      <c r="A176" s="64" t="s">
        <v>19</v>
      </c>
      <c r="B176" s="65"/>
      <c r="C176" s="65"/>
      <c r="D176" s="65"/>
      <c r="E176" s="66"/>
      <c r="F176" s="12"/>
    </row>
    <row r="177" spans="1:249" s="10" customFormat="1" x14ac:dyDescent="0.25">
      <c r="A177" s="8"/>
      <c r="B177" s="62" t="s">
        <v>57</v>
      </c>
      <c r="C177" s="62"/>
      <c r="D177" s="62"/>
      <c r="E177" s="63"/>
      <c r="F177" s="12"/>
    </row>
    <row r="178" spans="1:249" s="10" customFormat="1" x14ac:dyDescent="0.25">
      <c r="A178" s="8">
        <v>1</v>
      </c>
      <c r="B178" s="59" t="s">
        <v>40</v>
      </c>
      <c r="C178" s="59"/>
      <c r="D178" s="59"/>
      <c r="E178" s="20">
        <v>2000000</v>
      </c>
      <c r="F178" s="12"/>
    </row>
    <row r="179" spans="1:249" s="10" customFormat="1" x14ac:dyDescent="0.25">
      <c r="A179" s="8"/>
      <c r="B179" s="60" t="s">
        <v>26</v>
      </c>
      <c r="C179" s="60"/>
      <c r="D179" s="60"/>
      <c r="E179" s="21">
        <f>SUM(E178)</f>
        <v>2000000</v>
      </c>
      <c r="F179" s="12"/>
    </row>
    <row r="180" spans="1:249" s="10" customFormat="1" x14ac:dyDescent="0.25">
      <c r="A180" s="8"/>
      <c r="B180" s="60" t="s">
        <v>20</v>
      </c>
      <c r="C180" s="60"/>
      <c r="D180" s="60"/>
      <c r="E180" s="21">
        <f>SUM(E179)</f>
        <v>2000000</v>
      </c>
      <c r="F180" s="12"/>
    </row>
    <row r="181" spans="1:249" s="10" customFormat="1" x14ac:dyDescent="0.25">
      <c r="A181" s="64" t="s">
        <v>53</v>
      </c>
      <c r="B181" s="65"/>
      <c r="C181" s="65"/>
      <c r="D181" s="65"/>
      <c r="E181" s="66"/>
      <c r="F181" s="12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</row>
    <row r="182" spans="1:249" s="10" customFormat="1" x14ac:dyDescent="0.25">
      <c r="A182" s="61" t="s">
        <v>54</v>
      </c>
      <c r="B182" s="62"/>
      <c r="C182" s="62"/>
      <c r="D182" s="62"/>
      <c r="E182" s="63"/>
      <c r="F182" s="12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</row>
    <row r="183" spans="1:249" s="10" customFormat="1" ht="36" customHeight="1" x14ac:dyDescent="0.25">
      <c r="A183" s="8">
        <v>1</v>
      </c>
      <c r="B183" s="59" t="s">
        <v>55</v>
      </c>
      <c r="C183" s="59"/>
      <c r="D183" s="59"/>
      <c r="E183" s="20">
        <v>120000</v>
      </c>
      <c r="F183" s="12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</row>
    <row r="184" spans="1:249" s="10" customFormat="1" x14ac:dyDescent="0.25">
      <c r="A184" s="8"/>
      <c r="B184" s="60" t="s">
        <v>26</v>
      </c>
      <c r="C184" s="60"/>
      <c r="D184" s="60"/>
      <c r="E184" s="21">
        <f>SUM(E183)</f>
        <v>120000</v>
      </c>
      <c r="F184" s="12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</row>
    <row r="185" spans="1:249" s="10" customFormat="1" x14ac:dyDescent="0.25">
      <c r="A185" s="8"/>
      <c r="B185" s="84" t="s">
        <v>56</v>
      </c>
      <c r="C185" s="85"/>
      <c r="D185" s="86"/>
      <c r="E185" s="21">
        <f>SUM(E184)</f>
        <v>120000</v>
      </c>
      <c r="F185" s="12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</row>
    <row r="186" spans="1:249" s="10" customFormat="1" x14ac:dyDescent="0.25">
      <c r="A186" s="8"/>
      <c r="B186" s="60" t="s">
        <v>21</v>
      </c>
      <c r="C186" s="60"/>
      <c r="D186" s="60"/>
      <c r="E186" s="21">
        <f>SUM(E150+E175+E180+E185)</f>
        <v>88846883</v>
      </c>
      <c r="F186" s="12"/>
    </row>
    <row r="187" spans="1:249" s="10" customFormat="1" x14ac:dyDescent="0.25">
      <c r="A187" s="64" t="s">
        <v>59</v>
      </c>
      <c r="B187" s="65"/>
      <c r="C187" s="65"/>
      <c r="D187" s="65"/>
      <c r="E187" s="66"/>
      <c r="F187" s="12"/>
    </row>
    <row r="188" spans="1:249" s="10" customFormat="1" x14ac:dyDescent="0.25">
      <c r="A188" s="61" t="s">
        <v>60</v>
      </c>
      <c r="B188" s="62"/>
      <c r="C188" s="62"/>
      <c r="D188" s="62"/>
      <c r="E188" s="63"/>
      <c r="F188" s="12"/>
    </row>
    <row r="189" spans="1:249" s="10" customFormat="1" x14ac:dyDescent="0.25">
      <c r="A189" s="8">
        <v>1</v>
      </c>
      <c r="B189" s="59" t="s">
        <v>36</v>
      </c>
      <c r="C189" s="59"/>
      <c r="D189" s="59"/>
      <c r="E189" s="20">
        <v>63674</v>
      </c>
      <c r="F189" s="12"/>
    </row>
    <row r="190" spans="1:249" s="10" customFormat="1" x14ac:dyDescent="0.25">
      <c r="A190" s="8">
        <v>2</v>
      </c>
      <c r="B190" s="59" t="s">
        <v>68</v>
      </c>
      <c r="C190" s="59"/>
      <c r="D190" s="59"/>
      <c r="E190" s="20">
        <v>293216</v>
      </c>
      <c r="F190" s="12"/>
    </row>
    <row r="191" spans="1:249" s="10" customFormat="1" x14ac:dyDescent="0.25">
      <c r="A191" s="8">
        <v>3</v>
      </c>
      <c r="B191" s="59" t="s">
        <v>12</v>
      </c>
      <c r="C191" s="59"/>
      <c r="D191" s="59"/>
      <c r="E191" s="20">
        <v>116011</v>
      </c>
      <c r="F191" s="12"/>
    </row>
    <row r="192" spans="1:249" s="10" customFormat="1" x14ac:dyDescent="0.25">
      <c r="A192" s="8">
        <v>4</v>
      </c>
      <c r="B192" s="59" t="s">
        <v>44</v>
      </c>
      <c r="C192" s="59"/>
      <c r="D192" s="59"/>
      <c r="E192" s="20">
        <v>32099</v>
      </c>
      <c r="F192" s="12"/>
    </row>
    <row r="193" spans="1:6" s="10" customFormat="1" ht="30.75" customHeight="1" x14ac:dyDescent="0.25">
      <c r="A193" s="8"/>
      <c r="B193" s="60" t="s">
        <v>61</v>
      </c>
      <c r="C193" s="60"/>
      <c r="D193" s="60"/>
      <c r="E193" s="21">
        <f>SUM(E189:E192)</f>
        <v>505000</v>
      </c>
      <c r="F193" s="12"/>
    </row>
    <row r="194" spans="1:6" s="10" customFormat="1" x14ac:dyDescent="0.25">
      <c r="A194" s="8"/>
      <c r="B194" s="60" t="s">
        <v>62</v>
      </c>
      <c r="C194" s="60"/>
      <c r="D194" s="60"/>
      <c r="E194" s="21">
        <f>SUM(E193)</f>
        <v>505000</v>
      </c>
      <c r="F194" s="12"/>
    </row>
    <row r="195" spans="1:6" s="10" customFormat="1" x14ac:dyDescent="0.25">
      <c r="A195" s="82" t="s">
        <v>276</v>
      </c>
      <c r="B195" s="60"/>
      <c r="C195" s="60"/>
      <c r="D195" s="60"/>
      <c r="E195" s="21">
        <f>SUM(E87+E186+E194)</f>
        <v>160344647</v>
      </c>
      <c r="F195" s="12"/>
    </row>
    <row r="196" spans="1:6" s="10" customFormat="1" x14ac:dyDescent="0.25">
      <c r="A196" s="108"/>
      <c r="B196" s="109"/>
      <c r="C196" s="109"/>
      <c r="D196" s="109"/>
      <c r="E196" s="110"/>
      <c r="F196" s="12"/>
    </row>
    <row r="197" spans="1:6" s="10" customFormat="1" ht="34.5" customHeight="1" x14ac:dyDescent="0.25">
      <c r="A197" s="97" t="s">
        <v>336</v>
      </c>
      <c r="B197" s="98"/>
      <c r="C197" s="98"/>
      <c r="D197" s="98"/>
      <c r="E197" s="99"/>
      <c r="F197" s="12"/>
    </row>
    <row r="198" spans="1:6" s="57" customFormat="1" x14ac:dyDescent="0.25">
      <c r="A198" s="8"/>
      <c r="B198" s="53" t="s">
        <v>337</v>
      </c>
      <c r="C198" s="53"/>
      <c r="D198" s="53"/>
      <c r="E198" s="58">
        <v>11550000</v>
      </c>
      <c r="F198" s="17"/>
    </row>
    <row r="199" spans="1:6" s="10" customFormat="1" x14ac:dyDescent="0.25">
      <c r="A199" s="54"/>
      <c r="B199" s="55"/>
      <c r="C199" s="55"/>
      <c r="D199" s="55"/>
      <c r="E199" s="56"/>
      <c r="F199" s="12"/>
    </row>
    <row r="200" spans="1:6" s="10" customFormat="1" ht="15" customHeight="1" x14ac:dyDescent="0.25">
      <c r="A200" s="97" t="s">
        <v>22</v>
      </c>
      <c r="B200" s="98"/>
      <c r="C200" s="98"/>
      <c r="D200" s="98"/>
      <c r="E200" s="99"/>
      <c r="F200" s="12"/>
    </row>
    <row r="201" spans="1:6" s="18" customFormat="1" x14ac:dyDescent="0.25">
      <c r="A201" s="61" t="s">
        <v>68</v>
      </c>
      <c r="B201" s="62"/>
      <c r="C201" s="62"/>
      <c r="D201" s="62"/>
      <c r="E201" s="63"/>
    </row>
    <row r="202" spans="1:6" s="18" customFormat="1" ht="33.75" customHeight="1" x14ac:dyDescent="0.25">
      <c r="A202" s="8">
        <v>1</v>
      </c>
      <c r="B202" s="59" t="s">
        <v>69</v>
      </c>
      <c r="C202" s="59"/>
      <c r="D202" s="59"/>
      <c r="E202" s="20">
        <v>8026471</v>
      </c>
    </row>
    <row r="203" spans="1:6" s="18" customFormat="1" x14ac:dyDescent="0.25">
      <c r="A203" s="8">
        <v>2</v>
      </c>
      <c r="B203" s="59" t="s">
        <v>70</v>
      </c>
      <c r="C203" s="59"/>
      <c r="D203" s="59"/>
      <c r="E203" s="20">
        <v>1310400</v>
      </c>
    </row>
    <row r="204" spans="1:6" s="18" customFormat="1" x14ac:dyDescent="0.25">
      <c r="A204" s="82" t="s">
        <v>26</v>
      </c>
      <c r="B204" s="60"/>
      <c r="C204" s="60"/>
      <c r="D204" s="60"/>
      <c r="E204" s="21">
        <f>SUM(E202:E203)</f>
        <v>9336871</v>
      </c>
      <c r="F204" s="19"/>
    </row>
    <row r="205" spans="1:6" s="18" customFormat="1" x14ac:dyDescent="0.25">
      <c r="A205" s="61" t="s">
        <v>71</v>
      </c>
      <c r="B205" s="62"/>
      <c r="C205" s="62"/>
      <c r="D205" s="62"/>
      <c r="E205" s="63"/>
    </row>
    <row r="206" spans="1:6" s="18" customFormat="1" ht="32.25" customHeight="1" x14ac:dyDescent="0.25">
      <c r="A206" s="8">
        <v>1</v>
      </c>
      <c r="B206" s="59" t="s">
        <v>334</v>
      </c>
      <c r="C206" s="59"/>
      <c r="D206" s="59"/>
      <c r="E206" s="20">
        <f>E543</f>
        <v>42924289</v>
      </c>
    </row>
    <row r="207" spans="1:6" s="29" customFormat="1" x14ac:dyDescent="0.25">
      <c r="A207" s="102" t="s">
        <v>72</v>
      </c>
      <c r="B207" s="103"/>
      <c r="C207" s="103"/>
      <c r="D207" s="103"/>
      <c r="E207" s="104"/>
    </row>
    <row r="208" spans="1:6" s="33" customFormat="1" ht="45" x14ac:dyDescent="0.25">
      <c r="A208" s="30"/>
      <c r="B208" s="31" t="s">
        <v>73</v>
      </c>
      <c r="C208" s="31" t="s">
        <v>74</v>
      </c>
      <c r="D208" s="31" t="s">
        <v>75</v>
      </c>
      <c r="E208" s="32" t="s">
        <v>76</v>
      </c>
    </row>
    <row r="209" spans="1:5" s="35" customFormat="1" x14ac:dyDescent="0.25">
      <c r="A209" s="34" t="s">
        <v>77</v>
      </c>
      <c r="B209" s="94" t="s">
        <v>78</v>
      </c>
      <c r="C209" s="95"/>
      <c r="D209" s="95"/>
      <c r="E209" s="96"/>
    </row>
    <row r="210" spans="1:5" s="35" customFormat="1" x14ac:dyDescent="0.25">
      <c r="A210" s="36"/>
      <c r="B210" s="91" t="s">
        <v>79</v>
      </c>
      <c r="C210" s="92"/>
      <c r="D210" s="92"/>
      <c r="E210" s="93"/>
    </row>
    <row r="211" spans="1:5" s="35" customFormat="1" x14ac:dyDescent="0.25">
      <c r="A211" s="36"/>
      <c r="B211" s="37" t="s">
        <v>80</v>
      </c>
      <c r="C211" s="38">
        <v>1</v>
      </c>
      <c r="D211" s="39">
        <v>230000</v>
      </c>
      <c r="E211" s="39">
        <v>230000</v>
      </c>
    </row>
    <row r="212" spans="1:5" s="35" customFormat="1" x14ac:dyDescent="0.25">
      <c r="A212" s="36"/>
      <c r="B212" s="37" t="s">
        <v>81</v>
      </c>
      <c r="C212" s="38">
        <v>27</v>
      </c>
      <c r="D212" s="39">
        <v>10500</v>
      </c>
      <c r="E212" s="39">
        <v>283500</v>
      </c>
    </row>
    <row r="213" spans="1:5" s="35" customFormat="1" x14ac:dyDescent="0.25">
      <c r="A213" s="36"/>
      <c r="B213" s="37" t="s">
        <v>82</v>
      </c>
      <c r="C213" s="38">
        <v>12</v>
      </c>
      <c r="D213" s="39">
        <v>15000</v>
      </c>
      <c r="E213" s="39">
        <v>180000</v>
      </c>
    </row>
    <row r="214" spans="1:5" s="35" customFormat="1" x14ac:dyDescent="0.25">
      <c r="A214" s="36"/>
      <c r="B214" s="37" t="s">
        <v>83</v>
      </c>
      <c r="C214" s="38">
        <v>5</v>
      </c>
      <c r="D214" s="39">
        <v>35000</v>
      </c>
      <c r="E214" s="39">
        <v>175000</v>
      </c>
    </row>
    <row r="215" spans="1:5" s="35" customFormat="1" x14ac:dyDescent="0.25">
      <c r="A215" s="36"/>
      <c r="B215" s="37" t="s">
        <v>84</v>
      </c>
      <c r="C215" s="38">
        <v>2</v>
      </c>
      <c r="D215" s="39">
        <v>140000</v>
      </c>
      <c r="E215" s="39">
        <v>280000</v>
      </c>
    </row>
    <row r="216" spans="1:5" s="35" customFormat="1" x14ac:dyDescent="0.25">
      <c r="A216" s="36"/>
      <c r="B216" s="37" t="s">
        <v>85</v>
      </c>
      <c r="C216" s="38">
        <v>1</v>
      </c>
      <c r="D216" s="39">
        <v>51775</v>
      </c>
      <c r="E216" s="39">
        <v>51775</v>
      </c>
    </row>
    <row r="217" spans="1:5" s="35" customFormat="1" x14ac:dyDescent="0.25">
      <c r="A217" s="36"/>
      <c r="B217" s="37" t="s">
        <v>280</v>
      </c>
      <c r="C217" s="38">
        <v>1</v>
      </c>
      <c r="D217" s="39">
        <v>4700000</v>
      </c>
      <c r="E217" s="39">
        <v>4700000</v>
      </c>
    </row>
    <row r="218" spans="1:5" s="35" customFormat="1" x14ac:dyDescent="0.25">
      <c r="A218" s="36"/>
      <c r="B218" s="37" t="s">
        <v>86</v>
      </c>
      <c r="C218" s="38">
        <v>3</v>
      </c>
      <c r="D218" s="39">
        <v>750000</v>
      </c>
      <c r="E218" s="39">
        <v>2250000</v>
      </c>
    </row>
    <row r="219" spans="1:5" s="35" customFormat="1" x14ac:dyDescent="0.25">
      <c r="A219" s="36"/>
      <c r="B219" s="37" t="s">
        <v>87</v>
      </c>
      <c r="C219" s="38">
        <v>1</v>
      </c>
      <c r="D219" s="39">
        <v>150000</v>
      </c>
      <c r="E219" s="39">
        <v>150000</v>
      </c>
    </row>
    <row r="220" spans="1:5" s="35" customFormat="1" x14ac:dyDescent="0.25">
      <c r="A220" s="36"/>
      <c r="B220" s="37" t="s">
        <v>88</v>
      </c>
      <c r="C220" s="38">
        <v>1</v>
      </c>
      <c r="D220" s="39">
        <v>196240</v>
      </c>
      <c r="E220" s="39">
        <v>196240</v>
      </c>
    </row>
    <row r="221" spans="1:5" s="35" customFormat="1" x14ac:dyDescent="0.25">
      <c r="A221" s="36"/>
      <c r="B221" s="37" t="s">
        <v>89</v>
      </c>
      <c r="C221" s="38">
        <v>2</v>
      </c>
      <c r="D221" s="39">
        <v>107040</v>
      </c>
      <c r="E221" s="39">
        <v>214080</v>
      </c>
    </row>
    <row r="222" spans="1:5" s="35" customFormat="1" x14ac:dyDescent="0.25">
      <c r="A222" s="36"/>
      <c r="B222" s="37" t="s">
        <v>90</v>
      </c>
      <c r="C222" s="38">
        <v>1</v>
      </c>
      <c r="D222" s="39">
        <v>210000</v>
      </c>
      <c r="E222" s="39">
        <v>210000</v>
      </c>
    </row>
    <row r="223" spans="1:5" s="35" customFormat="1" x14ac:dyDescent="0.25">
      <c r="A223" s="36"/>
      <c r="B223" s="37" t="s">
        <v>91</v>
      </c>
      <c r="C223" s="38">
        <v>1</v>
      </c>
      <c r="D223" s="39">
        <v>150000</v>
      </c>
      <c r="E223" s="39">
        <v>150000</v>
      </c>
    </row>
    <row r="224" spans="1:5" s="35" customFormat="1" x14ac:dyDescent="0.25">
      <c r="A224" s="36"/>
      <c r="B224" s="37" t="s">
        <v>92</v>
      </c>
      <c r="C224" s="38">
        <v>2</v>
      </c>
      <c r="D224" s="39">
        <v>110000</v>
      </c>
      <c r="E224" s="39">
        <v>220000</v>
      </c>
    </row>
    <row r="225" spans="1:6" s="35" customFormat="1" x14ac:dyDescent="0.25">
      <c r="A225" s="36"/>
      <c r="B225" s="37" t="s">
        <v>93</v>
      </c>
      <c r="C225" s="38">
        <v>1</v>
      </c>
      <c r="D225" s="39">
        <v>25000</v>
      </c>
      <c r="E225" s="39">
        <v>25000</v>
      </c>
    </row>
    <row r="226" spans="1:6" s="35" customFormat="1" x14ac:dyDescent="0.25">
      <c r="A226" s="36"/>
      <c r="B226" s="37" t="s">
        <v>94</v>
      </c>
      <c r="C226" s="38">
        <v>2</v>
      </c>
      <c r="D226" s="39">
        <v>45000</v>
      </c>
      <c r="E226" s="39">
        <v>90000</v>
      </c>
    </row>
    <row r="227" spans="1:6" s="35" customFormat="1" ht="13.5" customHeight="1" x14ac:dyDescent="0.25">
      <c r="A227" s="36"/>
      <c r="B227" s="37" t="s">
        <v>95</v>
      </c>
      <c r="C227" s="38">
        <v>1</v>
      </c>
      <c r="D227" s="39">
        <v>3416700</v>
      </c>
      <c r="E227" s="39">
        <v>3416700</v>
      </c>
    </row>
    <row r="228" spans="1:6" s="35" customFormat="1" x14ac:dyDescent="0.25">
      <c r="A228" s="36"/>
      <c r="B228" s="37" t="s">
        <v>96</v>
      </c>
      <c r="C228" s="38">
        <v>1</v>
      </c>
      <c r="D228" s="39">
        <v>2560000</v>
      </c>
      <c r="E228" s="39">
        <v>2560000</v>
      </c>
    </row>
    <row r="229" spans="1:6" s="35" customFormat="1" x14ac:dyDescent="0.25">
      <c r="A229" s="36"/>
      <c r="B229" s="37" t="s">
        <v>97</v>
      </c>
      <c r="C229" s="38">
        <v>5</v>
      </c>
      <c r="D229" s="39">
        <v>30000</v>
      </c>
      <c r="E229" s="39">
        <v>150000</v>
      </c>
    </row>
    <row r="230" spans="1:6" s="35" customFormat="1" ht="30" x14ac:dyDescent="0.25">
      <c r="A230" s="36"/>
      <c r="B230" s="37" t="s">
        <v>98</v>
      </c>
      <c r="C230" s="38">
        <v>1</v>
      </c>
      <c r="D230" s="39">
        <v>1700000</v>
      </c>
      <c r="E230" s="39">
        <v>1700000</v>
      </c>
    </row>
    <row r="231" spans="1:6" s="35" customFormat="1" x14ac:dyDescent="0.25">
      <c r="A231" s="36"/>
      <c r="B231" s="40" t="s">
        <v>99</v>
      </c>
      <c r="C231" s="41"/>
      <c r="D231" s="42"/>
      <c r="E231" s="42">
        <f>SUM(E211:E230)</f>
        <v>17232295</v>
      </c>
    </row>
    <row r="232" spans="1:6" s="44" customFormat="1" ht="41.85" customHeight="1" x14ac:dyDescent="0.25">
      <c r="A232" s="43" t="s">
        <v>100</v>
      </c>
      <c r="B232" s="94" t="s">
        <v>101</v>
      </c>
      <c r="C232" s="95"/>
      <c r="D232" s="95"/>
      <c r="E232" s="96"/>
      <c r="F232" s="35"/>
    </row>
    <row r="233" spans="1:6" s="35" customFormat="1" x14ac:dyDescent="0.25">
      <c r="A233" s="36"/>
      <c r="B233" s="91" t="s">
        <v>102</v>
      </c>
      <c r="C233" s="92"/>
      <c r="D233" s="92"/>
      <c r="E233" s="93"/>
    </row>
    <row r="234" spans="1:6" s="35" customFormat="1" x14ac:dyDescent="0.25">
      <c r="A234" s="36"/>
      <c r="B234" s="37" t="s">
        <v>103</v>
      </c>
      <c r="C234" s="38">
        <v>38</v>
      </c>
      <c r="D234" s="39">
        <v>590</v>
      </c>
      <c r="E234" s="39">
        <v>22420</v>
      </c>
    </row>
    <row r="235" spans="1:6" s="35" customFormat="1" x14ac:dyDescent="0.25">
      <c r="A235" s="36"/>
      <c r="B235" s="37" t="s">
        <v>104</v>
      </c>
      <c r="C235" s="38">
        <v>82</v>
      </c>
      <c r="D235" s="39">
        <v>1950</v>
      </c>
      <c r="E235" s="39">
        <v>159900</v>
      </c>
    </row>
    <row r="236" spans="1:6" s="35" customFormat="1" x14ac:dyDescent="0.25">
      <c r="A236" s="36"/>
      <c r="B236" s="37" t="s">
        <v>105</v>
      </c>
      <c r="C236" s="38">
        <v>20</v>
      </c>
      <c r="D236" s="39">
        <v>6500</v>
      </c>
      <c r="E236" s="39">
        <v>130000</v>
      </c>
    </row>
    <row r="237" spans="1:6" s="35" customFormat="1" x14ac:dyDescent="0.25">
      <c r="A237" s="36"/>
      <c r="B237" s="40" t="s">
        <v>106</v>
      </c>
      <c r="C237" s="41"/>
      <c r="D237" s="42"/>
      <c r="E237" s="42">
        <f>SUM(E234:E236)</f>
        <v>312320</v>
      </c>
    </row>
    <row r="238" spans="1:6" s="35" customFormat="1" x14ac:dyDescent="0.25">
      <c r="A238" s="36"/>
      <c r="B238" s="91" t="s">
        <v>79</v>
      </c>
      <c r="C238" s="92"/>
      <c r="D238" s="92"/>
      <c r="E238" s="93"/>
    </row>
    <row r="239" spans="1:6" s="35" customFormat="1" x14ac:dyDescent="0.25">
      <c r="A239" s="36"/>
      <c r="B239" s="37" t="s">
        <v>107</v>
      </c>
      <c r="C239" s="38">
        <v>12</v>
      </c>
      <c r="D239" s="39">
        <v>14800</v>
      </c>
      <c r="E239" s="39">
        <v>177600</v>
      </c>
    </row>
    <row r="240" spans="1:6" s="35" customFormat="1" x14ac:dyDescent="0.25">
      <c r="A240" s="36"/>
      <c r="B240" s="40" t="s">
        <v>99</v>
      </c>
      <c r="C240" s="41"/>
      <c r="D240" s="42">
        <v>14800</v>
      </c>
      <c r="E240" s="42">
        <f>SUM(E239)</f>
        <v>177600</v>
      </c>
    </row>
    <row r="241" spans="1:5" s="35" customFormat="1" x14ac:dyDescent="0.25">
      <c r="A241" s="36"/>
      <c r="B241" s="40" t="s">
        <v>393</v>
      </c>
      <c r="C241" s="41"/>
      <c r="D241" s="42"/>
      <c r="E241" s="42">
        <f>SUM(E237+E240)</f>
        <v>489920</v>
      </c>
    </row>
    <row r="242" spans="1:5" s="35" customFormat="1" ht="29.25" customHeight="1" x14ac:dyDescent="0.25">
      <c r="A242" s="43" t="s">
        <v>108</v>
      </c>
      <c r="B242" s="94" t="s">
        <v>366</v>
      </c>
      <c r="C242" s="95"/>
      <c r="D242" s="95"/>
      <c r="E242" s="96"/>
    </row>
    <row r="243" spans="1:5" s="35" customFormat="1" x14ac:dyDescent="0.25">
      <c r="A243" s="36"/>
      <c r="B243" s="91" t="s">
        <v>79</v>
      </c>
      <c r="C243" s="92"/>
      <c r="D243" s="92"/>
      <c r="E243" s="93"/>
    </row>
    <row r="244" spans="1:5" s="35" customFormat="1" ht="45" x14ac:dyDescent="0.25">
      <c r="A244" s="36"/>
      <c r="B244" s="37" t="s">
        <v>109</v>
      </c>
      <c r="C244" s="38">
        <v>1</v>
      </c>
      <c r="D244" s="39">
        <v>603000</v>
      </c>
      <c r="E244" s="39">
        <v>603000</v>
      </c>
    </row>
    <row r="245" spans="1:5" s="35" customFormat="1" ht="30" x14ac:dyDescent="0.25">
      <c r="A245" s="36"/>
      <c r="B245" s="37" t="s">
        <v>110</v>
      </c>
      <c r="C245" s="38">
        <v>1</v>
      </c>
      <c r="D245" s="39">
        <v>31176</v>
      </c>
      <c r="E245" s="39">
        <v>31176</v>
      </c>
    </row>
    <row r="246" spans="1:5" s="35" customFormat="1" ht="75" x14ac:dyDescent="0.25">
      <c r="A246" s="36"/>
      <c r="B246" s="37" t="s">
        <v>111</v>
      </c>
      <c r="C246" s="38">
        <v>1</v>
      </c>
      <c r="D246" s="39">
        <v>126090</v>
      </c>
      <c r="E246" s="39">
        <v>126090</v>
      </c>
    </row>
    <row r="247" spans="1:5" s="35" customFormat="1" ht="30" x14ac:dyDescent="0.25">
      <c r="A247" s="36"/>
      <c r="B247" s="37" t="s">
        <v>112</v>
      </c>
      <c r="C247" s="38">
        <v>1</v>
      </c>
      <c r="D247" s="39">
        <v>13080</v>
      </c>
      <c r="E247" s="39">
        <v>13080</v>
      </c>
    </row>
    <row r="248" spans="1:5" s="35" customFormat="1" x14ac:dyDescent="0.25">
      <c r="A248" s="36"/>
      <c r="B248" s="40" t="s">
        <v>99</v>
      </c>
      <c r="C248" s="41"/>
      <c r="D248" s="42"/>
      <c r="E248" s="42">
        <f>SUM(E244:E247)</f>
        <v>773346</v>
      </c>
    </row>
    <row r="249" spans="1:5" s="35" customFormat="1" ht="31.5" customHeight="1" x14ac:dyDescent="0.25">
      <c r="A249" s="43" t="s">
        <v>113</v>
      </c>
      <c r="B249" s="94" t="s">
        <v>114</v>
      </c>
      <c r="C249" s="95"/>
      <c r="D249" s="95"/>
      <c r="E249" s="96"/>
    </row>
    <row r="250" spans="1:5" s="35" customFormat="1" x14ac:dyDescent="0.25">
      <c r="A250" s="36"/>
      <c r="B250" s="91" t="s">
        <v>79</v>
      </c>
      <c r="C250" s="92"/>
      <c r="D250" s="92"/>
      <c r="E250" s="93"/>
    </row>
    <row r="251" spans="1:5" s="35" customFormat="1" x14ac:dyDescent="0.25">
      <c r="A251" s="36"/>
      <c r="B251" s="37" t="s">
        <v>115</v>
      </c>
      <c r="C251" s="38">
        <v>2</v>
      </c>
      <c r="D251" s="39">
        <v>54600</v>
      </c>
      <c r="E251" s="39">
        <v>109200</v>
      </c>
    </row>
    <row r="252" spans="1:5" s="35" customFormat="1" x14ac:dyDescent="0.25">
      <c r="A252" s="36"/>
      <c r="B252" s="37" t="s">
        <v>116</v>
      </c>
      <c r="C252" s="38">
        <v>1</v>
      </c>
      <c r="D252" s="39">
        <v>552000</v>
      </c>
      <c r="E252" s="39">
        <v>552000</v>
      </c>
    </row>
    <row r="253" spans="1:5" s="35" customFormat="1" x14ac:dyDescent="0.25">
      <c r="A253" s="36"/>
      <c r="B253" s="37" t="s">
        <v>117</v>
      </c>
      <c r="C253" s="38">
        <v>1</v>
      </c>
      <c r="D253" s="39">
        <v>222000</v>
      </c>
      <c r="E253" s="39">
        <v>222000</v>
      </c>
    </row>
    <row r="254" spans="1:5" s="35" customFormat="1" x14ac:dyDescent="0.25">
      <c r="A254" s="36"/>
      <c r="B254" s="37" t="s">
        <v>118</v>
      </c>
      <c r="C254" s="38">
        <v>2</v>
      </c>
      <c r="D254" s="39">
        <v>58000</v>
      </c>
      <c r="E254" s="39">
        <v>116000</v>
      </c>
    </row>
    <row r="255" spans="1:5" s="35" customFormat="1" x14ac:dyDescent="0.25">
      <c r="A255" s="36"/>
      <c r="B255" s="40" t="s">
        <v>99</v>
      </c>
      <c r="C255" s="41"/>
      <c r="D255" s="42"/>
      <c r="E255" s="42">
        <f>SUM(E251:E254)</f>
        <v>999200</v>
      </c>
    </row>
    <row r="256" spans="1:5" s="35" customFormat="1" ht="29.25" customHeight="1" x14ac:dyDescent="0.25">
      <c r="A256" s="43" t="s">
        <v>119</v>
      </c>
      <c r="B256" s="94" t="s">
        <v>120</v>
      </c>
      <c r="C256" s="95"/>
      <c r="D256" s="95"/>
      <c r="E256" s="96"/>
    </row>
    <row r="257" spans="1:5" s="35" customFormat="1" x14ac:dyDescent="0.25">
      <c r="A257" s="36"/>
      <c r="B257" s="91" t="s">
        <v>79</v>
      </c>
      <c r="C257" s="92"/>
      <c r="D257" s="92"/>
      <c r="E257" s="93"/>
    </row>
    <row r="258" spans="1:5" s="35" customFormat="1" ht="15.75" x14ac:dyDescent="0.25">
      <c r="A258" s="36"/>
      <c r="B258" s="45" t="s">
        <v>281</v>
      </c>
      <c r="C258" s="38">
        <v>3</v>
      </c>
      <c r="D258" s="39">
        <v>17745</v>
      </c>
      <c r="E258" s="39">
        <v>53235</v>
      </c>
    </row>
    <row r="259" spans="1:5" s="35" customFormat="1" ht="15.75" x14ac:dyDescent="0.25">
      <c r="A259" s="36"/>
      <c r="B259" s="45" t="s">
        <v>282</v>
      </c>
      <c r="C259" s="38">
        <v>8</v>
      </c>
      <c r="D259" s="39">
        <v>11093</v>
      </c>
      <c r="E259" s="39">
        <v>88744</v>
      </c>
    </row>
    <row r="260" spans="1:5" s="35" customFormat="1" ht="15.75" x14ac:dyDescent="0.25">
      <c r="A260" s="36"/>
      <c r="B260" s="45" t="s">
        <v>367</v>
      </c>
      <c r="C260" s="38">
        <v>5</v>
      </c>
      <c r="D260" s="39">
        <v>33040</v>
      </c>
      <c r="E260" s="39">
        <v>165200</v>
      </c>
    </row>
    <row r="261" spans="1:5" s="35" customFormat="1" ht="15.75" x14ac:dyDescent="0.25">
      <c r="A261" s="36"/>
      <c r="B261" s="45" t="s">
        <v>283</v>
      </c>
      <c r="C261" s="38">
        <v>3</v>
      </c>
      <c r="D261" s="39">
        <v>3098</v>
      </c>
      <c r="E261" s="39">
        <v>9294</v>
      </c>
    </row>
    <row r="262" spans="1:5" s="35" customFormat="1" ht="15.75" x14ac:dyDescent="0.25">
      <c r="A262" s="36"/>
      <c r="B262" s="46" t="s">
        <v>186</v>
      </c>
      <c r="C262" s="38">
        <v>5</v>
      </c>
      <c r="D262" s="39">
        <v>3456</v>
      </c>
      <c r="E262" s="39">
        <v>17280</v>
      </c>
    </row>
    <row r="263" spans="1:5" s="35" customFormat="1" ht="15.75" x14ac:dyDescent="0.25">
      <c r="A263" s="36"/>
      <c r="B263" s="45" t="s">
        <v>284</v>
      </c>
      <c r="C263" s="38">
        <v>15</v>
      </c>
      <c r="D263" s="39">
        <v>9623</v>
      </c>
      <c r="E263" s="39">
        <v>144345</v>
      </c>
    </row>
    <row r="264" spans="1:5" s="35" customFormat="1" ht="15.75" x14ac:dyDescent="0.25">
      <c r="A264" s="36"/>
      <c r="B264" s="46" t="s">
        <v>285</v>
      </c>
      <c r="C264" s="38">
        <v>7</v>
      </c>
      <c r="D264" s="39">
        <v>15000</v>
      </c>
      <c r="E264" s="39">
        <v>105000</v>
      </c>
    </row>
    <row r="265" spans="1:5" s="35" customFormat="1" ht="15.75" x14ac:dyDescent="0.25">
      <c r="A265" s="36"/>
      <c r="B265" s="45" t="s">
        <v>286</v>
      </c>
      <c r="C265" s="38">
        <v>7</v>
      </c>
      <c r="D265" s="39">
        <v>6030</v>
      </c>
      <c r="E265" s="39">
        <v>42210</v>
      </c>
    </row>
    <row r="266" spans="1:5" s="35" customFormat="1" ht="15.75" x14ac:dyDescent="0.25">
      <c r="A266" s="36"/>
      <c r="B266" s="45" t="s">
        <v>287</v>
      </c>
      <c r="C266" s="38">
        <v>1</v>
      </c>
      <c r="D266" s="39">
        <v>10780</v>
      </c>
      <c r="E266" s="39">
        <v>10780</v>
      </c>
    </row>
    <row r="267" spans="1:5" s="35" customFormat="1" ht="15.75" x14ac:dyDescent="0.25">
      <c r="A267" s="36"/>
      <c r="B267" s="45" t="s">
        <v>288</v>
      </c>
      <c r="C267" s="38">
        <v>1</v>
      </c>
      <c r="D267" s="39">
        <v>5180</v>
      </c>
      <c r="E267" s="39">
        <v>5180</v>
      </c>
    </row>
    <row r="268" spans="1:5" s="35" customFormat="1" ht="15.75" x14ac:dyDescent="0.25">
      <c r="A268" s="36"/>
      <c r="B268" s="45" t="s">
        <v>368</v>
      </c>
      <c r="C268" s="38">
        <v>1</v>
      </c>
      <c r="D268" s="39">
        <v>107280</v>
      </c>
      <c r="E268" s="39">
        <v>107280</v>
      </c>
    </row>
    <row r="269" spans="1:5" s="35" customFormat="1" ht="15.75" x14ac:dyDescent="0.25">
      <c r="A269" s="36"/>
      <c r="B269" s="45" t="s">
        <v>289</v>
      </c>
      <c r="C269" s="38">
        <v>1</v>
      </c>
      <c r="D269" s="39">
        <v>12470</v>
      </c>
      <c r="E269" s="39">
        <v>12470</v>
      </c>
    </row>
    <row r="270" spans="1:5" s="35" customFormat="1" ht="15.75" x14ac:dyDescent="0.25">
      <c r="A270" s="36"/>
      <c r="B270" s="45" t="s">
        <v>290</v>
      </c>
      <c r="C270" s="38">
        <v>1</v>
      </c>
      <c r="D270" s="39">
        <v>17250</v>
      </c>
      <c r="E270" s="39">
        <v>17250</v>
      </c>
    </row>
    <row r="271" spans="1:5" s="35" customFormat="1" ht="15.75" x14ac:dyDescent="0.25">
      <c r="A271" s="36"/>
      <c r="B271" s="45" t="s">
        <v>291</v>
      </c>
      <c r="C271" s="38">
        <v>1</v>
      </c>
      <c r="D271" s="39">
        <v>117770</v>
      </c>
      <c r="E271" s="39">
        <v>117770</v>
      </c>
    </row>
    <row r="272" spans="1:5" s="35" customFormat="1" ht="31.5" x14ac:dyDescent="0.25">
      <c r="A272" s="36"/>
      <c r="B272" s="46" t="s">
        <v>369</v>
      </c>
      <c r="C272" s="38">
        <v>7</v>
      </c>
      <c r="D272" s="39">
        <v>15797</v>
      </c>
      <c r="E272" s="39">
        <v>110579</v>
      </c>
    </row>
    <row r="273" spans="1:5" s="35" customFormat="1" ht="15.75" x14ac:dyDescent="0.25">
      <c r="A273" s="36"/>
      <c r="B273" s="46" t="s">
        <v>292</v>
      </c>
      <c r="C273" s="38">
        <v>1</v>
      </c>
      <c r="D273" s="39">
        <v>82000</v>
      </c>
      <c r="E273" s="39">
        <v>82000</v>
      </c>
    </row>
    <row r="274" spans="1:5" s="35" customFormat="1" ht="15.75" x14ac:dyDescent="0.25">
      <c r="A274" s="36"/>
      <c r="B274" s="45" t="s">
        <v>293</v>
      </c>
      <c r="C274" s="38">
        <v>1</v>
      </c>
      <c r="D274" s="39">
        <v>10947</v>
      </c>
      <c r="E274" s="39">
        <v>10947</v>
      </c>
    </row>
    <row r="275" spans="1:5" s="35" customFormat="1" x14ac:dyDescent="0.25">
      <c r="A275" s="36"/>
      <c r="B275" s="40" t="s">
        <v>99</v>
      </c>
      <c r="C275" s="38"/>
      <c r="D275" s="39"/>
      <c r="E275" s="42">
        <f>SUM(E258:E274)</f>
        <v>1099564</v>
      </c>
    </row>
    <row r="276" spans="1:5" s="35" customFormat="1" x14ac:dyDescent="0.25">
      <c r="A276" s="36"/>
      <c r="B276" s="91" t="s">
        <v>102</v>
      </c>
      <c r="C276" s="92"/>
      <c r="D276" s="92"/>
      <c r="E276" s="93"/>
    </row>
    <row r="277" spans="1:5" s="35" customFormat="1" ht="15.75" x14ac:dyDescent="0.25">
      <c r="A277" s="36"/>
      <c r="B277" s="45" t="s">
        <v>294</v>
      </c>
      <c r="C277" s="38">
        <v>2</v>
      </c>
      <c r="D277" s="39">
        <v>1946</v>
      </c>
      <c r="E277" s="39">
        <v>3892</v>
      </c>
    </row>
    <row r="278" spans="1:5" s="35" customFormat="1" ht="15.75" x14ac:dyDescent="0.25">
      <c r="A278" s="36"/>
      <c r="B278" s="45" t="s">
        <v>295</v>
      </c>
      <c r="C278" s="38">
        <v>1</v>
      </c>
      <c r="D278" s="39">
        <v>2700</v>
      </c>
      <c r="E278" s="39">
        <v>2700</v>
      </c>
    </row>
    <row r="279" spans="1:5" s="35" customFormat="1" ht="15.75" x14ac:dyDescent="0.25">
      <c r="A279" s="36"/>
      <c r="B279" s="45" t="s">
        <v>296</v>
      </c>
      <c r="C279" s="38" t="s">
        <v>268</v>
      </c>
      <c r="D279" s="39">
        <v>54200</v>
      </c>
      <c r="E279" s="39">
        <v>54200</v>
      </c>
    </row>
    <row r="280" spans="1:5" s="35" customFormat="1" ht="15.75" x14ac:dyDescent="0.25">
      <c r="A280" s="36"/>
      <c r="B280" s="45" t="s">
        <v>297</v>
      </c>
      <c r="C280" s="38">
        <v>7</v>
      </c>
      <c r="D280" s="39">
        <v>661</v>
      </c>
      <c r="E280" s="39">
        <v>4627</v>
      </c>
    </row>
    <row r="281" spans="1:5" s="35" customFormat="1" ht="15.75" x14ac:dyDescent="0.25">
      <c r="A281" s="36"/>
      <c r="B281" s="46" t="s">
        <v>298</v>
      </c>
      <c r="C281" s="38">
        <v>10</v>
      </c>
      <c r="D281" s="39">
        <v>81</v>
      </c>
      <c r="E281" s="39">
        <v>810</v>
      </c>
    </row>
    <row r="282" spans="1:5" s="35" customFormat="1" ht="15.75" x14ac:dyDescent="0.25">
      <c r="A282" s="36"/>
      <c r="B282" s="45" t="s">
        <v>299</v>
      </c>
      <c r="C282" s="38">
        <v>9</v>
      </c>
      <c r="D282" s="39">
        <v>2519</v>
      </c>
      <c r="E282" s="39">
        <v>22671</v>
      </c>
    </row>
    <row r="283" spans="1:5" s="35" customFormat="1" ht="15.75" x14ac:dyDescent="0.25">
      <c r="A283" s="36"/>
      <c r="B283" s="45" t="s">
        <v>300</v>
      </c>
      <c r="C283" s="38">
        <v>8</v>
      </c>
      <c r="D283" s="39">
        <v>413</v>
      </c>
      <c r="E283" s="39">
        <v>3304</v>
      </c>
    </row>
    <row r="284" spans="1:5" s="35" customFormat="1" ht="15.75" x14ac:dyDescent="0.25">
      <c r="A284" s="36"/>
      <c r="B284" s="45" t="s">
        <v>301</v>
      </c>
      <c r="C284" s="38">
        <v>14</v>
      </c>
      <c r="D284" s="39">
        <v>395</v>
      </c>
      <c r="E284" s="39">
        <v>5530</v>
      </c>
    </row>
    <row r="285" spans="1:5" s="35" customFormat="1" ht="15.75" x14ac:dyDescent="0.25">
      <c r="A285" s="36"/>
      <c r="B285" s="45" t="s">
        <v>302</v>
      </c>
      <c r="C285" s="38">
        <v>70</v>
      </c>
      <c r="D285" s="39">
        <v>265</v>
      </c>
      <c r="E285" s="39">
        <v>18550</v>
      </c>
    </row>
    <row r="286" spans="1:5" s="35" customFormat="1" ht="15.75" x14ac:dyDescent="0.25">
      <c r="A286" s="36"/>
      <c r="B286" s="45" t="s">
        <v>303</v>
      </c>
      <c r="C286" s="38">
        <v>7</v>
      </c>
      <c r="D286" s="39">
        <v>2657</v>
      </c>
      <c r="E286" s="39">
        <v>18599</v>
      </c>
    </row>
    <row r="287" spans="1:5" s="35" customFormat="1" ht="15.75" x14ac:dyDescent="0.25">
      <c r="A287" s="36"/>
      <c r="B287" s="45" t="s">
        <v>304</v>
      </c>
      <c r="C287" s="38">
        <v>15</v>
      </c>
      <c r="D287" s="39">
        <v>446</v>
      </c>
      <c r="E287" s="39">
        <v>6690</v>
      </c>
    </row>
    <row r="288" spans="1:5" s="35" customFormat="1" ht="15.75" x14ac:dyDescent="0.25">
      <c r="A288" s="36"/>
      <c r="B288" s="45" t="s">
        <v>305</v>
      </c>
      <c r="C288" s="38">
        <v>14</v>
      </c>
      <c r="D288" s="39">
        <v>284</v>
      </c>
      <c r="E288" s="39">
        <v>3976</v>
      </c>
    </row>
    <row r="289" spans="1:5" s="35" customFormat="1" ht="15.75" x14ac:dyDescent="0.25">
      <c r="A289" s="36"/>
      <c r="B289" s="45" t="s">
        <v>306</v>
      </c>
      <c r="C289" s="38" t="s">
        <v>268</v>
      </c>
      <c r="D289" s="39">
        <v>879570</v>
      </c>
      <c r="E289" s="39">
        <v>879570</v>
      </c>
    </row>
    <row r="290" spans="1:5" s="35" customFormat="1" ht="15.75" x14ac:dyDescent="0.25">
      <c r="A290" s="36"/>
      <c r="B290" s="45" t="s">
        <v>307</v>
      </c>
      <c r="C290" s="38">
        <v>11</v>
      </c>
      <c r="D290" s="39">
        <v>284</v>
      </c>
      <c r="E290" s="39">
        <v>3124</v>
      </c>
    </row>
    <row r="291" spans="1:5" s="35" customFormat="1" ht="15.75" x14ac:dyDescent="0.25">
      <c r="A291" s="36"/>
      <c r="B291" s="45" t="s">
        <v>295</v>
      </c>
      <c r="C291" s="38">
        <v>7</v>
      </c>
      <c r="D291" s="39">
        <v>881</v>
      </c>
      <c r="E291" s="39">
        <v>6167</v>
      </c>
    </row>
    <row r="292" spans="1:5" s="35" customFormat="1" ht="15.75" x14ac:dyDescent="0.25">
      <c r="A292" s="36"/>
      <c r="B292" s="46" t="s">
        <v>308</v>
      </c>
      <c r="C292" s="38">
        <v>7</v>
      </c>
      <c r="D292" s="39">
        <v>420</v>
      </c>
      <c r="E292" s="39">
        <v>2940</v>
      </c>
    </row>
    <row r="293" spans="1:5" s="35" customFormat="1" ht="15.75" x14ac:dyDescent="0.25">
      <c r="A293" s="36"/>
      <c r="B293" s="46" t="s">
        <v>309</v>
      </c>
      <c r="C293" s="38">
        <v>16</v>
      </c>
      <c r="D293" s="39">
        <v>111</v>
      </c>
      <c r="E293" s="39">
        <v>1776</v>
      </c>
    </row>
    <row r="294" spans="1:5" s="35" customFormat="1" x14ac:dyDescent="0.25">
      <c r="A294" s="36"/>
      <c r="B294" s="40" t="s">
        <v>106</v>
      </c>
      <c r="C294" s="41"/>
      <c r="D294" s="42"/>
      <c r="E294" s="42">
        <f>SUM(E277:E293)</f>
        <v>1039126</v>
      </c>
    </row>
    <row r="295" spans="1:5" s="35" customFormat="1" x14ac:dyDescent="0.25">
      <c r="A295" s="36"/>
      <c r="B295" s="40" t="s">
        <v>370</v>
      </c>
      <c r="C295" s="41"/>
      <c r="D295" s="42"/>
      <c r="E295" s="42">
        <f>SUM(E275+E294)</f>
        <v>2138690</v>
      </c>
    </row>
    <row r="296" spans="1:5" s="35" customFormat="1" ht="32.25" customHeight="1" x14ac:dyDescent="0.25">
      <c r="A296" s="43" t="s">
        <v>121</v>
      </c>
      <c r="B296" s="94" t="s">
        <v>310</v>
      </c>
      <c r="C296" s="95"/>
      <c r="D296" s="95"/>
      <c r="E296" s="96"/>
    </row>
    <row r="297" spans="1:5" s="35" customFormat="1" x14ac:dyDescent="0.25">
      <c r="A297" s="36"/>
      <c r="B297" s="91" t="s">
        <v>79</v>
      </c>
      <c r="C297" s="92"/>
      <c r="D297" s="92"/>
      <c r="E297" s="93"/>
    </row>
    <row r="298" spans="1:5" s="35" customFormat="1" x14ac:dyDescent="0.25">
      <c r="A298" s="36"/>
      <c r="B298" s="37" t="s">
        <v>122</v>
      </c>
      <c r="C298" s="38"/>
      <c r="D298" s="39">
        <v>60525</v>
      </c>
      <c r="E298" s="39">
        <v>60525</v>
      </c>
    </row>
    <row r="299" spans="1:5" s="35" customFormat="1" x14ac:dyDescent="0.25">
      <c r="A299" s="36"/>
      <c r="B299" s="40" t="s">
        <v>99</v>
      </c>
      <c r="C299" s="41"/>
      <c r="D299" s="42"/>
      <c r="E299" s="42">
        <f>SUM(E298)</f>
        <v>60525</v>
      </c>
    </row>
    <row r="300" spans="1:5" s="35" customFormat="1" ht="45" customHeight="1" x14ac:dyDescent="0.25">
      <c r="A300" s="43" t="s">
        <v>123</v>
      </c>
      <c r="B300" s="94" t="s">
        <v>124</v>
      </c>
      <c r="C300" s="95"/>
      <c r="D300" s="95"/>
      <c r="E300" s="96"/>
    </row>
    <row r="301" spans="1:5" s="35" customFormat="1" x14ac:dyDescent="0.25">
      <c r="A301" s="36"/>
      <c r="B301" s="91" t="s">
        <v>79</v>
      </c>
      <c r="C301" s="92"/>
      <c r="D301" s="92"/>
      <c r="E301" s="93"/>
    </row>
    <row r="302" spans="1:5" s="35" customFormat="1" x14ac:dyDescent="0.25">
      <c r="A302" s="36"/>
      <c r="B302" s="37" t="s">
        <v>125</v>
      </c>
      <c r="C302" s="38">
        <v>1</v>
      </c>
      <c r="D302" s="39">
        <v>970000</v>
      </c>
      <c r="E302" s="39">
        <v>970000</v>
      </c>
    </row>
    <row r="303" spans="1:5" s="35" customFormat="1" x14ac:dyDescent="0.25">
      <c r="A303" s="36"/>
      <c r="B303" s="37" t="s">
        <v>126</v>
      </c>
      <c r="C303" s="38">
        <v>1</v>
      </c>
      <c r="D303" s="39">
        <v>36964</v>
      </c>
      <c r="E303" s="39">
        <v>36964</v>
      </c>
    </row>
    <row r="304" spans="1:5" s="35" customFormat="1" x14ac:dyDescent="0.25">
      <c r="A304" s="36"/>
      <c r="B304" s="37" t="s">
        <v>127</v>
      </c>
      <c r="C304" s="38">
        <v>25</v>
      </c>
      <c r="D304" s="39">
        <v>165</v>
      </c>
      <c r="E304" s="39">
        <v>4125</v>
      </c>
    </row>
    <row r="305" spans="1:5" s="35" customFormat="1" x14ac:dyDescent="0.25">
      <c r="A305" s="36"/>
      <c r="B305" s="37" t="s">
        <v>128</v>
      </c>
      <c r="C305" s="38">
        <v>4</v>
      </c>
      <c r="D305" s="39">
        <v>53097</v>
      </c>
      <c r="E305" s="39">
        <v>212388</v>
      </c>
    </row>
    <row r="306" spans="1:5" s="35" customFormat="1" x14ac:dyDescent="0.25">
      <c r="A306" s="36"/>
      <c r="B306" s="37" t="s">
        <v>129</v>
      </c>
      <c r="C306" s="38">
        <v>1</v>
      </c>
      <c r="D306" s="39">
        <v>173872</v>
      </c>
      <c r="E306" s="39">
        <v>173872</v>
      </c>
    </row>
    <row r="307" spans="1:5" s="35" customFormat="1" x14ac:dyDescent="0.25">
      <c r="A307" s="36"/>
      <c r="B307" s="37" t="s">
        <v>130</v>
      </c>
      <c r="C307" s="38">
        <v>1</v>
      </c>
      <c r="D307" s="39">
        <v>10293</v>
      </c>
      <c r="E307" s="39">
        <v>10293</v>
      </c>
    </row>
    <row r="308" spans="1:5" s="35" customFormat="1" x14ac:dyDescent="0.25">
      <c r="A308" s="36"/>
      <c r="B308" s="37" t="s">
        <v>131</v>
      </c>
      <c r="C308" s="38">
        <v>1</v>
      </c>
      <c r="D308" s="39">
        <v>38309</v>
      </c>
      <c r="E308" s="39">
        <v>38309</v>
      </c>
    </row>
    <row r="309" spans="1:5" s="35" customFormat="1" x14ac:dyDescent="0.25">
      <c r="A309" s="36"/>
      <c r="B309" s="37" t="s">
        <v>132</v>
      </c>
      <c r="C309" s="38">
        <v>3</v>
      </c>
      <c r="D309" s="39">
        <v>24368</v>
      </c>
      <c r="E309" s="39">
        <v>73104</v>
      </c>
    </row>
    <row r="310" spans="1:5" s="35" customFormat="1" x14ac:dyDescent="0.25">
      <c r="A310" s="36"/>
      <c r="B310" s="37" t="s">
        <v>133</v>
      </c>
      <c r="C310" s="38">
        <v>2</v>
      </c>
      <c r="D310" s="39">
        <v>205000</v>
      </c>
      <c r="E310" s="39">
        <v>410000</v>
      </c>
    </row>
    <row r="311" spans="1:5" s="35" customFormat="1" x14ac:dyDescent="0.25">
      <c r="A311" s="36"/>
      <c r="B311" s="37" t="s">
        <v>134</v>
      </c>
      <c r="C311" s="38">
        <v>1</v>
      </c>
      <c r="D311" s="39">
        <v>7508</v>
      </c>
      <c r="E311" s="39">
        <v>7508</v>
      </c>
    </row>
    <row r="312" spans="1:5" s="35" customFormat="1" x14ac:dyDescent="0.25">
      <c r="A312" s="36"/>
      <c r="B312" s="37" t="s">
        <v>135</v>
      </c>
      <c r="C312" s="38">
        <v>1</v>
      </c>
      <c r="D312" s="39">
        <v>484609</v>
      </c>
      <c r="E312" s="39">
        <v>484609</v>
      </c>
    </row>
    <row r="313" spans="1:5" s="35" customFormat="1" x14ac:dyDescent="0.25">
      <c r="A313" s="36"/>
      <c r="B313" s="37" t="s">
        <v>136</v>
      </c>
      <c r="C313" s="38">
        <v>1</v>
      </c>
      <c r="D313" s="39">
        <v>207740</v>
      </c>
      <c r="E313" s="39">
        <v>207740</v>
      </c>
    </row>
    <row r="314" spans="1:5" s="35" customFormat="1" x14ac:dyDescent="0.25">
      <c r="A314" s="36"/>
      <c r="B314" s="37" t="s">
        <v>137</v>
      </c>
      <c r="C314" s="38">
        <v>4</v>
      </c>
      <c r="D314" s="39">
        <v>180329</v>
      </c>
      <c r="E314" s="39">
        <v>721316</v>
      </c>
    </row>
    <row r="315" spans="1:5" s="35" customFormat="1" ht="30" x14ac:dyDescent="0.25">
      <c r="A315" s="36"/>
      <c r="B315" s="37" t="s">
        <v>138</v>
      </c>
      <c r="C315" s="38" t="s">
        <v>268</v>
      </c>
      <c r="D315" s="39">
        <v>3470858</v>
      </c>
      <c r="E315" s="39">
        <v>3470858</v>
      </c>
    </row>
    <row r="316" spans="1:5" s="35" customFormat="1" x14ac:dyDescent="0.25">
      <c r="A316" s="36"/>
      <c r="B316" s="40" t="s">
        <v>99</v>
      </c>
      <c r="C316" s="41"/>
      <c r="D316" s="42"/>
      <c r="E316" s="42">
        <f>SUM(E302:E315)</f>
        <v>6821086</v>
      </c>
    </row>
    <row r="317" spans="1:5" s="35" customFormat="1" ht="45" customHeight="1" x14ac:dyDescent="0.25">
      <c r="A317" s="43" t="s">
        <v>139</v>
      </c>
      <c r="B317" s="94" t="s">
        <v>140</v>
      </c>
      <c r="C317" s="95"/>
      <c r="D317" s="95"/>
      <c r="E317" s="96"/>
    </row>
    <row r="318" spans="1:5" s="35" customFormat="1" x14ac:dyDescent="0.25">
      <c r="A318" s="36"/>
      <c r="B318" s="91" t="s">
        <v>79</v>
      </c>
      <c r="C318" s="92"/>
      <c r="D318" s="92"/>
      <c r="E318" s="93"/>
    </row>
    <row r="319" spans="1:5" s="35" customFormat="1" ht="30" x14ac:dyDescent="0.25">
      <c r="A319" s="36"/>
      <c r="B319" s="37" t="s">
        <v>141</v>
      </c>
      <c r="C319" s="38">
        <v>1</v>
      </c>
      <c r="D319" s="39">
        <v>3045900</v>
      </c>
      <c r="E319" s="39">
        <v>3045900</v>
      </c>
    </row>
    <row r="320" spans="1:5" s="35" customFormat="1" x14ac:dyDescent="0.25">
      <c r="A320" s="36"/>
      <c r="B320" s="37" t="s">
        <v>142</v>
      </c>
      <c r="C320" s="38">
        <v>1</v>
      </c>
      <c r="D320" s="39">
        <v>303765</v>
      </c>
      <c r="E320" s="39">
        <v>303765</v>
      </c>
    </row>
    <row r="321" spans="1:5" s="35" customFormat="1" x14ac:dyDescent="0.25">
      <c r="A321" s="36"/>
      <c r="B321" s="40" t="s">
        <v>99</v>
      </c>
      <c r="C321" s="41"/>
      <c r="D321" s="42"/>
      <c r="E321" s="42">
        <f>SUM(E319:E320)</f>
        <v>3349665</v>
      </c>
    </row>
    <row r="322" spans="1:5" s="35" customFormat="1" ht="30" customHeight="1" x14ac:dyDescent="0.25">
      <c r="A322" s="43" t="s">
        <v>143</v>
      </c>
      <c r="B322" s="94" t="s">
        <v>144</v>
      </c>
      <c r="C322" s="95"/>
      <c r="D322" s="95"/>
      <c r="E322" s="96"/>
    </row>
    <row r="323" spans="1:5" s="35" customFormat="1" x14ac:dyDescent="0.25">
      <c r="A323" s="36"/>
      <c r="B323" s="91" t="s">
        <v>79</v>
      </c>
      <c r="C323" s="92"/>
      <c r="D323" s="92"/>
      <c r="E323" s="93"/>
    </row>
    <row r="324" spans="1:5" s="35" customFormat="1" ht="30" x14ac:dyDescent="0.25">
      <c r="A324" s="36"/>
      <c r="B324" s="37" t="s">
        <v>311</v>
      </c>
      <c r="C324" s="38">
        <v>1</v>
      </c>
      <c r="D324" s="39">
        <v>1355000</v>
      </c>
      <c r="E324" s="39">
        <v>1355000</v>
      </c>
    </row>
    <row r="325" spans="1:5" s="35" customFormat="1" x14ac:dyDescent="0.25">
      <c r="A325" s="36"/>
      <c r="B325" s="40" t="s">
        <v>99</v>
      </c>
      <c r="C325" s="41"/>
      <c r="D325" s="42"/>
      <c r="E325" s="42">
        <f>SUM(E324)</f>
        <v>1355000</v>
      </c>
    </row>
    <row r="326" spans="1:5" s="35" customFormat="1" ht="18.75" customHeight="1" x14ac:dyDescent="0.25">
      <c r="A326" s="43" t="s">
        <v>145</v>
      </c>
      <c r="B326" s="94" t="s">
        <v>146</v>
      </c>
      <c r="C326" s="95"/>
      <c r="D326" s="95"/>
      <c r="E326" s="96"/>
    </row>
    <row r="327" spans="1:5" s="35" customFormat="1" x14ac:dyDescent="0.25">
      <c r="A327" s="36"/>
      <c r="B327" s="91" t="s">
        <v>79</v>
      </c>
      <c r="C327" s="92"/>
      <c r="D327" s="92"/>
      <c r="E327" s="93"/>
    </row>
    <row r="328" spans="1:5" s="35" customFormat="1" x14ac:dyDescent="0.25">
      <c r="A328" s="36"/>
      <c r="B328" s="37" t="s">
        <v>147</v>
      </c>
      <c r="C328" s="38">
        <v>7</v>
      </c>
      <c r="D328" s="39">
        <v>44000</v>
      </c>
      <c r="E328" s="39">
        <v>308000</v>
      </c>
    </row>
    <row r="329" spans="1:5" s="35" customFormat="1" x14ac:dyDescent="0.25">
      <c r="A329" s="36"/>
      <c r="B329" s="37" t="s">
        <v>148</v>
      </c>
      <c r="C329" s="38">
        <v>22</v>
      </c>
      <c r="D329" s="39">
        <v>11991</v>
      </c>
      <c r="E329" s="39">
        <v>263802</v>
      </c>
    </row>
    <row r="330" spans="1:5" s="35" customFormat="1" x14ac:dyDescent="0.25">
      <c r="A330" s="36"/>
      <c r="B330" s="37" t="s">
        <v>149</v>
      </c>
      <c r="C330" s="38">
        <v>1</v>
      </c>
      <c r="D330" s="39">
        <v>177425</v>
      </c>
      <c r="E330" s="39">
        <v>177425</v>
      </c>
    </row>
    <row r="331" spans="1:5" s="35" customFormat="1" x14ac:dyDescent="0.25">
      <c r="A331" s="36"/>
      <c r="B331" s="37" t="s">
        <v>150</v>
      </c>
      <c r="C331" s="38">
        <v>2</v>
      </c>
      <c r="D331" s="39">
        <v>30864</v>
      </c>
      <c r="E331" s="39">
        <v>61728</v>
      </c>
    </row>
    <row r="332" spans="1:5" s="35" customFormat="1" x14ac:dyDescent="0.25">
      <c r="A332" s="36"/>
      <c r="B332" s="37" t="s">
        <v>151</v>
      </c>
      <c r="C332" s="38">
        <v>1</v>
      </c>
      <c r="D332" s="39">
        <v>452764</v>
      </c>
      <c r="E332" s="39">
        <v>452764</v>
      </c>
    </row>
    <row r="333" spans="1:5" s="35" customFormat="1" x14ac:dyDescent="0.25">
      <c r="A333" s="36"/>
      <c r="B333" s="37" t="s">
        <v>152</v>
      </c>
      <c r="C333" s="38">
        <v>1</v>
      </c>
      <c r="D333" s="39">
        <v>630000</v>
      </c>
      <c r="E333" s="39">
        <v>630000</v>
      </c>
    </row>
    <row r="334" spans="1:5" s="35" customFormat="1" x14ac:dyDescent="0.25">
      <c r="A334" s="36"/>
      <c r="B334" s="37" t="s">
        <v>153</v>
      </c>
      <c r="C334" s="38">
        <v>1</v>
      </c>
      <c r="D334" s="39">
        <v>52000</v>
      </c>
      <c r="E334" s="39">
        <v>52000</v>
      </c>
    </row>
    <row r="335" spans="1:5" s="35" customFormat="1" x14ac:dyDescent="0.25">
      <c r="A335" s="36"/>
      <c r="B335" s="37" t="s">
        <v>154</v>
      </c>
      <c r="C335" s="38">
        <v>1</v>
      </c>
      <c r="D335" s="39">
        <v>96000</v>
      </c>
      <c r="E335" s="39">
        <v>96000</v>
      </c>
    </row>
    <row r="336" spans="1:5" s="35" customFormat="1" x14ac:dyDescent="0.25">
      <c r="A336" s="36"/>
      <c r="B336" s="37" t="s">
        <v>155</v>
      </c>
      <c r="C336" s="38">
        <v>2</v>
      </c>
      <c r="D336" s="39">
        <v>82000</v>
      </c>
      <c r="E336" s="39">
        <v>164000</v>
      </c>
    </row>
    <row r="337" spans="1:5" s="35" customFormat="1" x14ac:dyDescent="0.25">
      <c r="A337" s="36"/>
      <c r="B337" s="37" t="s">
        <v>148</v>
      </c>
      <c r="C337" s="38">
        <v>10</v>
      </c>
      <c r="D337" s="39">
        <v>49000</v>
      </c>
      <c r="E337" s="39">
        <v>490000</v>
      </c>
    </row>
    <row r="338" spans="1:5" s="35" customFormat="1" x14ac:dyDescent="0.25">
      <c r="A338" s="36"/>
      <c r="B338" s="37" t="s">
        <v>156</v>
      </c>
      <c r="C338" s="38">
        <v>8</v>
      </c>
      <c r="D338" s="39">
        <v>9200</v>
      </c>
      <c r="E338" s="39">
        <v>73600</v>
      </c>
    </row>
    <row r="339" spans="1:5" s="35" customFormat="1" x14ac:dyDescent="0.25">
      <c r="A339" s="36"/>
      <c r="B339" s="37" t="s">
        <v>157</v>
      </c>
      <c r="C339" s="38">
        <v>3</v>
      </c>
      <c r="D339" s="39">
        <v>11500</v>
      </c>
      <c r="E339" s="39">
        <v>34500</v>
      </c>
    </row>
    <row r="340" spans="1:5" s="35" customFormat="1" x14ac:dyDescent="0.25">
      <c r="A340" s="36"/>
      <c r="B340" s="37" t="s">
        <v>158</v>
      </c>
      <c r="C340" s="38">
        <v>1</v>
      </c>
      <c r="D340" s="39">
        <v>6400</v>
      </c>
      <c r="E340" s="39">
        <v>6400</v>
      </c>
    </row>
    <row r="341" spans="1:5" s="35" customFormat="1" x14ac:dyDescent="0.25">
      <c r="A341" s="36"/>
      <c r="B341" s="37" t="s">
        <v>159</v>
      </c>
      <c r="C341" s="38">
        <v>2</v>
      </c>
      <c r="D341" s="39">
        <v>16300</v>
      </c>
      <c r="E341" s="39">
        <v>32600</v>
      </c>
    </row>
    <row r="342" spans="1:5" s="35" customFormat="1" x14ac:dyDescent="0.25">
      <c r="A342" s="36"/>
      <c r="B342" s="37" t="s">
        <v>160</v>
      </c>
      <c r="C342" s="38">
        <v>4</v>
      </c>
      <c r="D342" s="39">
        <v>13000</v>
      </c>
      <c r="E342" s="39">
        <v>52000</v>
      </c>
    </row>
    <row r="343" spans="1:5" s="35" customFormat="1" x14ac:dyDescent="0.25">
      <c r="A343" s="36"/>
      <c r="B343" s="37" t="s">
        <v>161</v>
      </c>
      <c r="C343" s="38">
        <v>1</v>
      </c>
      <c r="D343" s="39">
        <v>28000</v>
      </c>
      <c r="E343" s="39">
        <v>28000</v>
      </c>
    </row>
    <row r="344" spans="1:5" s="35" customFormat="1" x14ac:dyDescent="0.25">
      <c r="A344" s="36"/>
      <c r="B344" s="37" t="s">
        <v>162</v>
      </c>
      <c r="C344" s="38">
        <v>2</v>
      </c>
      <c r="D344" s="39">
        <v>110500</v>
      </c>
      <c r="E344" s="39">
        <v>221000</v>
      </c>
    </row>
    <row r="345" spans="1:5" s="35" customFormat="1" x14ac:dyDescent="0.25">
      <c r="A345" s="36"/>
      <c r="B345" s="37" t="s">
        <v>163</v>
      </c>
      <c r="C345" s="38">
        <v>1</v>
      </c>
      <c r="D345" s="39">
        <v>36700</v>
      </c>
      <c r="E345" s="39">
        <v>36700</v>
      </c>
    </row>
    <row r="346" spans="1:5" s="35" customFormat="1" x14ac:dyDescent="0.25">
      <c r="A346" s="36"/>
      <c r="B346" s="37" t="s">
        <v>128</v>
      </c>
      <c r="C346" s="38">
        <v>1</v>
      </c>
      <c r="D346" s="39">
        <v>25700</v>
      </c>
      <c r="E346" s="39">
        <v>25700</v>
      </c>
    </row>
    <row r="347" spans="1:5" s="35" customFormat="1" x14ac:dyDescent="0.25">
      <c r="A347" s="36"/>
      <c r="B347" s="37" t="s">
        <v>164</v>
      </c>
      <c r="C347" s="38">
        <v>3</v>
      </c>
      <c r="D347" s="39">
        <v>5100</v>
      </c>
      <c r="E347" s="39">
        <v>15300</v>
      </c>
    </row>
    <row r="348" spans="1:5" s="35" customFormat="1" x14ac:dyDescent="0.25">
      <c r="A348" s="36"/>
      <c r="B348" s="37" t="s">
        <v>165</v>
      </c>
      <c r="C348" s="38">
        <v>1</v>
      </c>
      <c r="D348" s="39">
        <v>11500</v>
      </c>
      <c r="E348" s="39">
        <v>11500</v>
      </c>
    </row>
    <row r="349" spans="1:5" s="35" customFormat="1" x14ac:dyDescent="0.25">
      <c r="A349" s="36"/>
      <c r="B349" s="37" t="s">
        <v>166</v>
      </c>
      <c r="C349" s="38">
        <v>1</v>
      </c>
      <c r="D349" s="39">
        <v>2800</v>
      </c>
      <c r="E349" s="39">
        <v>2800</v>
      </c>
    </row>
    <row r="350" spans="1:5" s="35" customFormat="1" x14ac:dyDescent="0.25">
      <c r="A350" s="36"/>
      <c r="B350" s="37" t="s">
        <v>167</v>
      </c>
      <c r="C350" s="38">
        <v>1</v>
      </c>
      <c r="D350" s="39">
        <v>6230</v>
      </c>
      <c r="E350" s="39">
        <v>6230</v>
      </c>
    </row>
    <row r="351" spans="1:5" s="35" customFormat="1" x14ac:dyDescent="0.25">
      <c r="A351" s="36"/>
      <c r="B351" s="37" t="s">
        <v>168</v>
      </c>
      <c r="C351" s="38">
        <v>2</v>
      </c>
      <c r="D351" s="39">
        <v>6600</v>
      </c>
      <c r="E351" s="39">
        <v>13200</v>
      </c>
    </row>
    <row r="352" spans="1:5" s="35" customFormat="1" x14ac:dyDescent="0.25">
      <c r="A352" s="36"/>
      <c r="B352" s="37" t="s">
        <v>169</v>
      </c>
      <c r="C352" s="38">
        <v>1</v>
      </c>
      <c r="D352" s="39">
        <v>73800</v>
      </c>
      <c r="E352" s="39">
        <v>73800</v>
      </c>
    </row>
    <row r="353" spans="1:5" s="35" customFormat="1" x14ac:dyDescent="0.25">
      <c r="A353" s="36"/>
      <c r="B353" s="37" t="s">
        <v>170</v>
      </c>
      <c r="C353" s="38">
        <v>1</v>
      </c>
      <c r="D353" s="39">
        <v>60000</v>
      </c>
      <c r="E353" s="39">
        <v>60000</v>
      </c>
    </row>
    <row r="354" spans="1:5" s="35" customFormat="1" x14ac:dyDescent="0.25">
      <c r="A354" s="36"/>
      <c r="B354" s="37" t="s">
        <v>171</v>
      </c>
      <c r="C354" s="38">
        <v>2</v>
      </c>
      <c r="D354" s="39">
        <v>56980</v>
      </c>
      <c r="E354" s="39">
        <v>113960</v>
      </c>
    </row>
    <row r="355" spans="1:5" s="35" customFormat="1" x14ac:dyDescent="0.25">
      <c r="A355" s="36"/>
      <c r="B355" s="37" t="s">
        <v>172</v>
      </c>
      <c r="C355" s="38">
        <v>5</v>
      </c>
      <c r="D355" s="39">
        <v>10300</v>
      </c>
      <c r="E355" s="39">
        <v>51500</v>
      </c>
    </row>
    <row r="356" spans="1:5" s="35" customFormat="1" x14ac:dyDescent="0.25">
      <c r="A356" s="36"/>
      <c r="B356" s="37" t="s">
        <v>173</v>
      </c>
      <c r="C356" s="38">
        <v>6</v>
      </c>
      <c r="D356" s="39">
        <v>124100</v>
      </c>
      <c r="E356" s="39">
        <v>744600</v>
      </c>
    </row>
    <row r="357" spans="1:5" s="35" customFormat="1" x14ac:dyDescent="0.25">
      <c r="A357" s="36"/>
      <c r="B357" s="37" t="s">
        <v>174</v>
      </c>
      <c r="C357" s="38">
        <v>2</v>
      </c>
      <c r="D357" s="39">
        <v>297300</v>
      </c>
      <c r="E357" s="39">
        <v>594600</v>
      </c>
    </row>
    <row r="358" spans="1:5" s="35" customFormat="1" x14ac:dyDescent="0.25">
      <c r="A358" s="36"/>
      <c r="B358" s="37" t="s">
        <v>175</v>
      </c>
      <c r="C358" s="38">
        <v>2</v>
      </c>
      <c r="D358" s="39">
        <v>13600</v>
      </c>
      <c r="E358" s="39">
        <v>27200</v>
      </c>
    </row>
    <row r="359" spans="1:5" s="35" customFormat="1" x14ac:dyDescent="0.25">
      <c r="A359" s="36"/>
      <c r="B359" s="37" t="s">
        <v>176</v>
      </c>
      <c r="C359" s="38">
        <v>6</v>
      </c>
      <c r="D359" s="39">
        <v>6175</v>
      </c>
      <c r="E359" s="39">
        <v>37050</v>
      </c>
    </row>
    <row r="360" spans="1:5" s="35" customFormat="1" x14ac:dyDescent="0.25">
      <c r="A360" s="36"/>
      <c r="B360" s="40" t="s">
        <v>99</v>
      </c>
      <c r="C360" s="41"/>
      <c r="D360" s="42"/>
      <c r="E360" s="42">
        <f>SUM(E328:E359)</f>
        <v>4957959</v>
      </c>
    </row>
    <row r="361" spans="1:5" s="35" customFormat="1" x14ac:dyDescent="0.25">
      <c r="A361" s="36"/>
      <c r="B361" s="91" t="s">
        <v>102</v>
      </c>
      <c r="C361" s="92"/>
      <c r="D361" s="92"/>
      <c r="E361" s="93"/>
    </row>
    <row r="362" spans="1:5" s="35" customFormat="1" x14ac:dyDescent="0.25">
      <c r="A362" s="36"/>
      <c r="B362" s="37" t="s">
        <v>177</v>
      </c>
      <c r="C362" s="38">
        <v>1</v>
      </c>
      <c r="D362" s="39">
        <v>2360</v>
      </c>
      <c r="E362" s="39">
        <v>2360</v>
      </c>
    </row>
    <row r="363" spans="1:5" s="35" customFormat="1" x14ac:dyDescent="0.25">
      <c r="A363" s="36"/>
      <c r="B363" s="37" t="s">
        <v>178</v>
      </c>
      <c r="C363" s="38">
        <v>1</v>
      </c>
      <c r="D363" s="39">
        <v>400</v>
      </c>
      <c r="E363" s="39">
        <v>400</v>
      </c>
    </row>
    <row r="364" spans="1:5" s="35" customFormat="1" x14ac:dyDescent="0.25">
      <c r="A364" s="36"/>
      <c r="B364" s="37" t="s">
        <v>179</v>
      </c>
      <c r="C364" s="38">
        <v>6</v>
      </c>
      <c r="D364" s="39">
        <v>1050</v>
      </c>
      <c r="E364" s="39">
        <v>6300</v>
      </c>
    </row>
    <row r="365" spans="1:5" s="35" customFormat="1" x14ac:dyDescent="0.25">
      <c r="A365" s="36"/>
      <c r="B365" s="37" t="s">
        <v>180</v>
      </c>
      <c r="C365" s="38">
        <v>3</v>
      </c>
      <c r="D365" s="39">
        <v>1340</v>
      </c>
      <c r="E365" s="39">
        <v>4020</v>
      </c>
    </row>
    <row r="366" spans="1:5" s="35" customFormat="1" x14ac:dyDescent="0.25">
      <c r="A366" s="36"/>
      <c r="B366" s="40" t="s">
        <v>106</v>
      </c>
      <c r="C366" s="41"/>
      <c r="D366" s="42"/>
      <c r="E366" s="42">
        <f>SUM(E362:E365)</f>
        <v>13080</v>
      </c>
    </row>
    <row r="367" spans="1:5" s="35" customFormat="1" x14ac:dyDescent="0.25">
      <c r="A367" s="36"/>
      <c r="B367" s="40" t="s">
        <v>371</v>
      </c>
      <c r="C367" s="41"/>
      <c r="D367" s="42"/>
      <c r="E367" s="42">
        <f>SUM(E360+E366)</f>
        <v>4971039</v>
      </c>
    </row>
    <row r="368" spans="1:5" s="35" customFormat="1" x14ac:dyDescent="0.25">
      <c r="A368" s="43" t="s">
        <v>181</v>
      </c>
      <c r="B368" s="94" t="s">
        <v>431</v>
      </c>
      <c r="C368" s="95"/>
      <c r="D368" s="95"/>
      <c r="E368" s="96"/>
    </row>
    <row r="369" spans="1:5" s="35" customFormat="1" x14ac:dyDescent="0.25">
      <c r="A369" s="36"/>
      <c r="B369" s="91" t="s">
        <v>79</v>
      </c>
      <c r="C369" s="92"/>
      <c r="D369" s="92"/>
      <c r="E369" s="93"/>
    </row>
    <row r="370" spans="1:5" s="35" customFormat="1" x14ac:dyDescent="0.25">
      <c r="A370" s="36"/>
      <c r="B370" s="37" t="s">
        <v>182</v>
      </c>
      <c r="C370" s="38">
        <v>31</v>
      </c>
      <c r="D370" s="39">
        <v>2850</v>
      </c>
      <c r="E370" s="39">
        <v>88350</v>
      </c>
    </row>
    <row r="371" spans="1:5" s="35" customFormat="1" x14ac:dyDescent="0.25">
      <c r="A371" s="36"/>
      <c r="B371" s="37" t="s">
        <v>183</v>
      </c>
      <c r="C371" s="38">
        <v>3</v>
      </c>
      <c r="D371" s="39">
        <v>6450</v>
      </c>
      <c r="E371" s="39">
        <v>19350</v>
      </c>
    </row>
    <row r="372" spans="1:5" s="35" customFormat="1" x14ac:dyDescent="0.25">
      <c r="A372" s="36"/>
      <c r="B372" s="37" t="s">
        <v>184</v>
      </c>
      <c r="C372" s="38">
        <v>13</v>
      </c>
      <c r="D372" s="39">
        <v>2100</v>
      </c>
      <c r="E372" s="39">
        <v>27300</v>
      </c>
    </row>
    <row r="373" spans="1:5" s="35" customFormat="1" x14ac:dyDescent="0.25">
      <c r="A373" s="36"/>
      <c r="B373" s="37" t="s">
        <v>185</v>
      </c>
      <c r="C373" s="38">
        <v>24</v>
      </c>
      <c r="D373" s="39">
        <v>4230</v>
      </c>
      <c r="E373" s="39">
        <v>101520</v>
      </c>
    </row>
    <row r="374" spans="1:5" s="35" customFormat="1" x14ac:dyDescent="0.25">
      <c r="A374" s="36"/>
      <c r="B374" s="37" t="s">
        <v>186</v>
      </c>
      <c r="C374" s="38">
        <v>10</v>
      </c>
      <c r="D374" s="39">
        <v>1600</v>
      </c>
      <c r="E374" s="39">
        <v>16000</v>
      </c>
    </row>
    <row r="375" spans="1:5" s="35" customFormat="1" x14ac:dyDescent="0.25">
      <c r="A375" s="36"/>
      <c r="B375" s="37" t="s">
        <v>81</v>
      </c>
      <c r="C375" s="38">
        <v>1</v>
      </c>
      <c r="D375" s="39">
        <v>10500</v>
      </c>
      <c r="E375" s="39">
        <v>10500</v>
      </c>
    </row>
    <row r="376" spans="1:5" s="35" customFormat="1" x14ac:dyDescent="0.25">
      <c r="A376" s="36"/>
      <c r="B376" s="37" t="s">
        <v>187</v>
      </c>
      <c r="C376" s="38">
        <v>3</v>
      </c>
      <c r="D376" s="39">
        <v>25000</v>
      </c>
      <c r="E376" s="39">
        <v>75000</v>
      </c>
    </row>
    <row r="377" spans="1:5" s="35" customFormat="1" x14ac:dyDescent="0.25">
      <c r="A377" s="36"/>
      <c r="B377" s="37" t="s">
        <v>188</v>
      </c>
      <c r="C377" s="38">
        <v>1</v>
      </c>
      <c r="D377" s="39">
        <v>75000</v>
      </c>
      <c r="E377" s="39">
        <v>75000</v>
      </c>
    </row>
    <row r="378" spans="1:5" s="35" customFormat="1" x14ac:dyDescent="0.25">
      <c r="A378" s="36"/>
      <c r="B378" s="37" t="s">
        <v>189</v>
      </c>
      <c r="C378" s="38">
        <v>1</v>
      </c>
      <c r="D378" s="39">
        <v>96000</v>
      </c>
      <c r="E378" s="39">
        <v>96000</v>
      </c>
    </row>
    <row r="379" spans="1:5" s="35" customFormat="1" x14ac:dyDescent="0.25">
      <c r="A379" s="36"/>
      <c r="B379" s="37" t="s">
        <v>190</v>
      </c>
      <c r="C379" s="38">
        <v>1</v>
      </c>
      <c r="D379" s="39">
        <v>96000</v>
      </c>
      <c r="E379" s="39">
        <v>96000</v>
      </c>
    </row>
    <row r="380" spans="1:5" s="35" customFormat="1" x14ac:dyDescent="0.25">
      <c r="A380" s="36"/>
      <c r="B380" s="37" t="s">
        <v>191</v>
      </c>
      <c r="C380" s="38">
        <v>2</v>
      </c>
      <c r="D380" s="39">
        <v>8273</v>
      </c>
      <c r="E380" s="39">
        <v>16546</v>
      </c>
    </row>
    <row r="381" spans="1:5" s="35" customFormat="1" x14ac:dyDescent="0.25">
      <c r="A381" s="36"/>
      <c r="B381" s="37" t="s">
        <v>192</v>
      </c>
      <c r="C381" s="38">
        <v>1</v>
      </c>
      <c r="D381" s="39">
        <v>135300</v>
      </c>
      <c r="E381" s="39">
        <v>135300</v>
      </c>
    </row>
    <row r="382" spans="1:5" s="35" customFormat="1" x14ac:dyDescent="0.25">
      <c r="A382" s="36"/>
      <c r="B382" s="37" t="s">
        <v>193</v>
      </c>
      <c r="C382" s="38">
        <v>1</v>
      </c>
      <c r="D382" s="39">
        <v>15500</v>
      </c>
      <c r="E382" s="39">
        <v>15500</v>
      </c>
    </row>
    <row r="383" spans="1:5" s="35" customFormat="1" x14ac:dyDescent="0.25">
      <c r="A383" s="36"/>
      <c r="B383" s="37" t="s">
        <v>183</v>
      </c>
      <c r="C383" s="38">
        <v>5</v>
      </c>
      <c r="D383" s="39">
        <v>6450</v>
      </c>
      <c r="E383" s="39">
        <v>32250</v>
      </c>
    </row>
    <row r="384" spans="1:5" s="35" customFormat="1" x14ac:dyDescent="0.25">
      <c r="A384" s="36"/>
      <c r="B384" s="37" t="s">
        <v>194</v>
      </c>
      <c r="C384" s="38">
        <v>8</v>
      </c>
      <c r="D384" s="39">
        <v>1700</v>
      </c>
      <c r="E384" s="39">
        <v>13600</v>
      </c>
    </row>
    <row r="385" spans="1:5" s="35" customFormat="1" x14ac:dyDescent="0.25">
      <c r="A385" s="36"/>
      <c r="B385" s="37" t="s">
        <v>195</v>
      </c>
      <c r="C385" s="38">
        <v>1</v>
      </c>
      <c r="D385" s="39">
        <v>5600</v>
      </c>
      <c r="E385" s="39">
        <v>5600</v>
      </c>
    </row>
    <row r="386" spans="1:5" s="35" customFormat="1" x14ac:dyDescent="0.25">
      <c r="A386" s="36"/>
      <c r="B386" s="37" t="s">
        <v>196</v>
      </c>
      <c r="C386" s="38">
        <v>1</v>
      </c>
      <c r="D386" s="39">
        <v>35700</v>
      </c>
      <c r="E386" s="39">
        <v>35700</v>
      </c>
    </row>
    <row r="387" spans="1:5" s="35" customFormat="1" x14ac:dyDescent="0.25">
      <c r="A387" s="36"/>
      <c r="B387" s="37" t="s">
        <v>197</v>
      </c>
      <c r="C387" s="38">
        <v>1</v>
      </c>
      <c r="D387" s="39">
        <v>35550</v>
      </c>
      <c r="E387" s="39">
        <v>35550</v>
      </c>
    </row>
    <row r="388" spans="1:5" s="35" customFormat="1" x14ac:dyDescent="0.25">
      <c r="A388" s="36"/>
      <c r="B388" s="37" t="s">
        <v>198</v>
      </c>
      <c r="C388" s="38">
        <v>1</v>
      </c>
      <c r="D388" s="39">
        <v>9290</v>
      </c>
      <c r="E388" s="39">
        <v>9290</v>
      </c>
    </row>
    <row r="389" spans="1:5" s="35" customFormat="1" x14ac:dyDescent="0.25">
      <c r="A389" s="36"/>
      <c r="B389" s="37" t="s">
        <v>199</v>
      </c>
      <c r="C389" s="38">
        <v>2</v>
      </c>
      <c r="D389" s="39">
        <v>4600</v>
      </c>
      <c r="E389" s="39">
        <v>9200</v>
      </c>
    </row>
    <row r="390" spans="1:5" s="35" customFormat="1" x14ac:dyDescent="0.25">
      <c r="A390" s="36"/>
      <c r="B390" s="37" t="s">
        <v>200</v>
      </c>
      <c r="C390" s="38">
        <v>14</v>
      </c>
      <c r="D390" s="39">
        <v>3909</v>
      </c>
      <c r="E390" s="39">
        <v>54726</v>
      </c>
    </row>
    <row r="391" spans="1:5" s="35" customFormat="1" x14ac:dyDescent="0.25">
      <c r="A391" s="36"/>
      <c r="B391" s="37" t="s">
        <v>201</v>
      </c>
      <c r="C391" s="38">
        <v>2</v>
      </c>
      <c r="D391" s="39">
        <v>11125</v>
      </c>
      <c r="E391" s="39">
        <v>22250</v>
      </c>
    </row>
    <row r="392" spans="1:5" s="35" customFormat="1" x14ac:dyDescent="0.25">
      <c r="A392" s="36"/>
      <c r="B392" s="37" t="s">
        <v>202</v>
      </c>
      <c r="C392" s="38">
        <v>2</v>
      </c>
      <c r="D392" s="39">
        <v>2360</v>
      </c>
      <c r="E392" s="39">
        <v>4720</v>
      </c>
    </row>
    <row r="393" spans="1:5" s="35" customFormat="1" x14ac:dyDescent="0.25">
      <c r="A393" s="36"/>
      <c r="B393" s="37" t="s">
        <v>203</v>
      </c>
      <c r="C393" s="38">
        <v>1</v>
      </c>
      <c r="D393" s="39">
        <v>10350</v>
      </c>
      <c r="E393" s="39">
        <v>10350</v>
      </c>
    </row>
    <row r="394" spans="1:5" s="35" customFormat="1" x14ac:dyDescent="0.25">
      <c r="A394" s="36"/>
      <c r="B394" s="37" t="s">
        <v>196</v>
      </c>
      <c r="C394" s="38">
        <v>6</v>
      </c>
      <c r="D394" s="39">
        <v>35700</v>
      </c>
      <c r="E394" s="39">
        <v>214200</v>
      </c>
    </row>
    <row r="395" spans="1:5" s="35" customFormat="1" x14ac:dyDescent="0.25">
      <c r="A395" s="36"/>
      <c r="B395" s="37" t="s">
        <v>198</v>
      </c>
      <c r="C395" s="38">
        <v>1</v>
      </c>
      <c r="D395" s="39">
        <v>9290</v>
      </c>
      <c r="E395" s="39">
        <v>9290</v>
      </c>
    </row>
    <row r="396" spans="1:5" s="35" customFormat="1" x14ac:dyDescent="0.25">
      <c r="A396" s="36"/>
      <c r="B396" s="37" t="s">
        <v>81</v>
      </c>
      <c r="C396" s="38">
        <v>2</v>
      </c>
      <c r="D396" s="39">
        <v>10500</v>
      </c>
      <c r="E396" s="39">
        <v>21000</v>
      </c>
    </row>
    <row r="397" spans="1:5" s="35" customFormat="1" x14ac:dyDescent="0.25">
      <c r="A397" s="36"/>
      <c r="B397" s="40" t="s">
        <v>99</v>
      </c>
      <c r="C397" s="41"/>
      <c r="D397" s="42"/>
      <c r="E397" s="42">
        <f>SUM(E370:E396)</f>
        <v>1250092</v>
      </c>
    </row>
    <row r="398" spans="1:5" s="35" customFormat="1" x14ac:dyDescent="0.25">
      <c r="A398" s="36"/>
      <c r="B398" s="91" t="s">
        <v>102</v>
      </c>
      <c r="C398" s="92"/>
      <c r="D398" s="92"/>
      <c r="E398" s="93"/>
    </row>
    <row r="399" spans="1:5" s="35" customFormat="1" x14ac:dyDescent="0.25">
      <c r="A399" s="36"/>
      <c r="B399" s="37" t="s">
        <v>204</v>
      </c>
      <c r="C399" s="38">
        <v>48</v>
      </c>
      <c r="D399" s="39">
        <v>1350</v>
      </c>
      <c r="E399" s="39">
        <v>64800</v>
      </c>
    </row>
    <row r="400" spans="1:5" s="35" customFormat="1" x14ac:dyDescent="0.25">
      <c r="A400" s="36"/>
      <c r="B400" s="37" t="s">
        <v>205</v>
      </c>
      <c r="C400" s="38">
        <v>2</v>
      </c>
      <c r="D400" s="39">
        <v>400</v>
      </c>
      <c r="E400" s="39">
        <v>800</v>
      </c>
    </row>
    <row r="401" spans="1:5" s="35" customFormat="1" x14ac:dyDescent="0.25">
      <c r="A401" s="36"/>
      <c r="B401" s="37" t="s">
        <v>206</v>
      </c>
      <c r="C401" s="38">
        <v>5</v>
      </c>
      <c r="D401" s="39">
        <v>450</v>
      </c>
      <c r="E401" s="39">
        <v>2250</v>
      </c>
    </row>
    <row r="402" spans="1:5" s="35" customFormat="1" x14ac:dyDescent="0.25">
      <c r="A402" s="36"/>
      <c r="B402" s="37" t="s">
        <v>207</v>
      </c>
      <c r="C402" s="38">
        <v>20</v>
      </c>
      <c r="D402" s="39">
        <v>1350</v>
      </c>
      <c r="E402" s="39">
        <v>27000</v>
      </c>
    </row>
    <row r="403" spans="1:5" s="35" customFormat="1" x14ac:dyDescent="0.25">
      <c r="A403" s="36"/>
      <c r="B403" s="37" t="s">
        <v>180</v>
      </c>
      <c r="C403" s="38">
        <v>20</v>
      </c>
      <c r="D403" s="39">
        <v>1340</v>
      </c>
      <c r="E403" s="39">
        <v>26800</v>
      </c>
    </row>
    <row r="404" spans="1:5" s="35" customFormat="1" ht="13.5" customHeight="1" x14ac:dyDescent="0.25">
      <c r="A404" s="36"/>
      <c r="B404" s="37" t="s">
        <v>206</v>
      </c>
      <c r="C404" s="38">
        <v>20</v>
      </c>
      <c r="D404" s="39">
        <v>450</v>
      </c>
      <c r="E404" s="39">
        <v>9000</v>
      </c>
    </row>
    <row r="405" spans="1:5" s="35" customFormat="1" x14ac:dyDescent="0.25">
      <c r="A405" s="36"/>
      <c r="B405" s="37" t="s">
        <v>208</v>
      </c>
      <c r="C405" s="38">
        <v>1</v>
      </c>
      <c r="D405" s="39">
        <v>835</v>
      </c>
      <c r="E405" s="39">
        <v>835</v>
      </c>
    </row>
    <row r="406" spans="1:5" s="35" customFormat="1" x14ac:dyDescent="0.25">
      <c r="A406" s="36"/>
      <c r="B406" s="37" t="s">
        <v>209</v>
      </c>
      <c r="C406" s="38">
        <v>1</v>
      </c>
      <c r="D406" s="39">
        <v>600</v>
      </c>
      <c r="E406" s="39">
        <v>600</v>
      </c>
    </row>
    <row r="407" spans="1:5" s="35" customFormat="1" x14ac:dyDescent="0.25">
      <c r="A407" s="36"/>
      <c r="B407" s="37" t="s">
        <v>210</v>
      </c>
      <c r="C407" s="38">
        <v>1</v>
      </c>
      <c r="D407" s="39">
        <v>600</v>
      </c>
      <c r="E407" s="39">
        <v>600</v>
      </c>
    </row>
    <row r="408" spans="1:5" s="35" customFormat="1" x14ac:dyDescent="0.25">
      <c r="A408" s="36"/>
      <c r="B408" s="37" t="s">
        <v>207</v>
      </c>
      <c r="C408" s="38">
        <v>19</v>
      </c>
      <c r="D408" s="39">
        <v>1350</v>
      </c>
      <c r="E408" s="39">
        <v>25650</v>
      </c>
    </row>
    <row r="409" spans="1:5" s="35" customFormat="1" x14ac:dyDescent="0.25">
      <c r="A409" s="36"/>
      <c r="B409" s="40" t="s">
        <v>106</v>
      </c>
      <c r="C409" s="41"/>
      <c r="D409" s="42"/>
      <c r="E409" s="42">
        <f>SUM(E399:E408)</f>
        <v>158335</v>
      </c>
    </row>
    <row r="410" spans="1:5" s="35" customFormat="1" x14ac:dyDescent="0.25">
      <c r="A410" s="36"/>
      <c r="B410" s="40" t="s">
        <v>394</v>
      </c>
      <c r="C410" s="41"/>
      <c r="D410" s="42"/>
      <c r="E410" s="42">
        <f>SUM(E397+E409)</f>
        <v>1408427</v>
      </c>
    </row>
    <row r="411" spans="1:5" s="35" customFormat="1" ht="48.75" customHeight="1" x14ac:dyDescent="0.25">
      <c r="A411" s="43" t="s">
        <v>211</v>
      </c>
      <c r="B411" s="94" t="s">
        <v>397</v>
      </c>
      <c r="C411" s="95"/>
      <c r="D411" s="95"/>
      <c r="E411" s="96"/>
    </row>
    <row r="412" spans="1:5" s="35" customFormat="1" x14ac:dyDescent="0.25">
      <c r="A412" s="36"/>
      <c r="B412" s="91" t="s">
        <v>79</v>
      </c>
      <c r="C412" s="92"/>
      <c r="D412" s="92"/>
      <c r="E412" s="93"/>
    </row>
    <row r="413" spans="1:5" s="35" customFormat="1" x14ac:dyDescent="0.25">
      <c r="A413" s="36"/>
      <c r="B413" s="37" t="s">
        <v>212</v>
      </c>
      <c r="C413" s="38">
        <v>3</v>
      </c>
      <c r="D413" s="39">
        <v>1050</v>
      </c>
      <c r="E413" s="39">
        <v>3150</v>
      </c>
    </row>
    <row r="414" spans="1:5" s="35" customFormat="1" x14ac:dyDescent="0.25">
      <c r="A414" s="36"/>
      <c r="B414" s="37" t="s">
        <v>372</v>
      </c>
      <c r="C414" s="38">
        <v>5</v>
      </c>
      <c r="D414" s="39">
        <v>3484</v>
      </c>
      <c r="E414" s="39">
        <v>17420</v>
      </c>
    </row>
    <row r="415" spans="1:5" s="35" customFormat="1" x14ac:dyDescent="0.25">
      <c r="A415" s="36"/>
      <c r="B415" s="37" t="s">
        <v>213</v>
      </c>
      <c r="C415" s="38">
        <v>4</v>
      </c>
      <c r="D415" s="39">
        <v>3899</v>
      </c>
      <c r="E415" s="39">
        <v>15596</v>
      </c>
    </row>
    <row r="416" spans="1:5" s="35" customFormat="1" x14ac:dyDescent="0.25">
      <c r="A416" s="36"/>
      <c r="B416" s="37" t="s">
        <v>214</v>
      </c>
      <c r="C416" s="38">
        <v>10</v>
      </c>
      <c r="D416" s="39">
        <v>126</v>
      </c>
      <c r="E416" s="39">
        <v>1260</v>
      </c>
    </row>
    <row r="417" spans="1:5" s="35" customFormat="1" x14ac:dyDescent="0.25">
      <c r="A417" s="36"/>
      <c r="B417" s="37" t="s">
        <v>215</v>
      </c>
      <c r="C417" s="38">
        <v>2</v>
      </c>
      <c r="D417" s="39">
        <v>3570</v>
      </c>
      <c r="E417" s="39">
        <v>7140</v>
      </c>
    </row>
    <row r="418" spans="1:5" s="35" customFormat="1" x14ac:dyDescent="0.25">
      <c r="A418" s="36"/>
      <c r="B418" s="37" t="s">
        <v>216</v>
      </c>
      <c r="C418" s="38">
        <v>9</v>
      </c>
      <c r="D418" s="39">
        <v>3500</v>
      </c>
      <c r="E418" s="39">
        <v>31500</v>
      </c>
    </row>
    <row r="419" spans="1:5" s="35" customFormat="1" x14ac:dyDescent="0.25">
      <c r="A419" s="36"/>
      <c r="B419" s="40" t="s">
        <v>373</v>
      </c>
      <c r="C419" s="41"/>
      <c r="D419" s="42"/>
      <c r="E419" s="42">
        <f>SUM(E413:E418)</f>
        <v>76066</v>
      </c>
    </row>
    <row r="420" spans="1:5" s="35" customFormat="1" x14ac:dyDescent="0.25">
      <c r="A420" s="36"/>
      <c r="B420" s="91" t="s">
        <v>102</v>
      </c>
      <c r="C420" s="92"/>
      <c r="D420" s="92"/>
      <c r="E420" s="93"/>
    </row>
    <row r="421" spans="1:5" s="35" customFormat="1" x14ac:dyDescent="0.25">
      <c r="A421" s="36"/>
      <c r="B421" s="37" t="s">
        <v>217</v>
      </c>
      <c r="C421" s="38">
        <v>40</v>
      </c>
      <c r="D421" s="39">
        <v>700</v>
      </c>
      <c r="E421" s="39">
        <v>28000</v>
      </c>
    </row>
    <row r="422" spans="1:5" s="35" customFormat="1" x14ac:dyDescent="0.25">
      <c r="A422" s="36"/>
      <c r="B422" s="37" t="s">
        <v>218</v>
      </c>
      <c r="C422" s="38">
        <v>10</v>
      </c>
      <c r="D422" s="39">
        <v>945</v>
      </c>
      <c r="E422" s="39">
        <v>9450</v>
      </c>
    </row>
    <row r="423" spans="1:5" s="35" customFormat="1" x14ac:dyDescent="0.25">
      <c r="A423" s="36"/>
      <c r="B423" s="37" t="s">
        <v>219</v>
      </c>
      <c r="C423" s="38">
        <v>51</v>
      </c>
      <c r="D423" s="39">
        <v>847</v>
      </c>
      <c r="E423" s="39">
        <v>43197</v>
      </c>
    </row>
    <row r="424" spans="1:5" s="35" customFormat="1" x14ac:dyDescent="0.25">
      <c r="A424" s="36"/>
      <c r="B424" s="37" t="s">
        <v>220</v>
      </c>
      <c r="C424" s="38">
        <v>14</v>
      </c>
      <c r="D424" s="39">
        <v>900</v>
      </c>
      <c r="E424" s="39">
        <v>12600</v>
      </c>
    </row>
    <row r="425" spans="1:5" s="35" customFormat="1" x14ac:dyDescent="0.25">
      <c r="A425" s="36"/>
      <c r="B425" s="37" t="s">
        <v>221</v>
      </c>
      <c r="C425" s="38">
        <v>21</v>
      </c>
      <c r="D425" s="39">
        <v>841</v>
      </c>
      <c r="E425" s="39">
        <v>17661</v>
      </c>
    </row>
    <row r="426" spans="1:5" s="35" customFormat="1" x14ac:dyDescent="0.25">
      <c r="A426" s="36"/>
      <c r="B426" s="37" t="s">
        <v>222</v>
      </c>
      <c r="C426" s="38">
        <v>12</v>
      </c>
      <c r="D426" s="39">
        <v>2031</v>
      </c>
      <c r="E426" s="39">
        <v>24372</v>
      </c>
    </row>
    <row r="427" spans="1:5" s="35" customFormat="1" x14ac:dyDescent="0.25">
      <c r="A427" s="36"/>
      <c r="B427" s="37" t="s">
        <v>223</v>
      </c>
      <c r="C427" s="38">
        <v>8</v>
      </c>
      <c r="D427" s="39">
        <v>1300</v>
      </c>
      <c r="E427" s="39">
        <v>10400</v>
      </c>
    </row>
    <row r="428" spans="1:5" s="35" customFormat="1" x14ac:dyDescent="0.25">
      <c r="A428" s="36"/>
      <c r="B428" s="37" t="s">
        <v>224</v>
      </c>
      <c r="C428" s="38">
        <v>6</v>
      </c>
      <c r="D428" s="39">
        <v>1600</v>
      </c>
      <c r="E428" s="39">
        <v>9600</v>
      </c>
    </row>
    <row r="429" spans="1:5" s="35" customFormat="1" x14ac:dyDescent="0.25">
      <c r="A429" s="36"/>
      <c r="B429" s="37" t="s">
        <v>225</v>
      </c>
      <c r="C429" s="38">
        <v>6</v>
      </c>
      <c r="D429" s="39">
        <v>2795</v>
      </c>
      <c r="E429" s="39">
        <v>16770</v>
      </c>
    </row>
    <row r="430" spans="1:5" s="35" customFormat="1" x14ac:dyDescent="0.25">
      <c r="A430" s="36"/>
      <c r="B430" s="37" t="s">
        <v>226</v>
      </c>
      <c r="C430" s="38">
        <v>17</v>
      </c>
      <c r="D430" s="39">
        <v>945</v>
      </c>
      <c r="E430" s="39">
        <v>16065</v>
      </c>
    </row>
    <row r="431" spans="1:5" s="35" customFormat="1" x14ac:dyDescent="0.25">
      <c r="A431" s="36"/>
      <c r="B431" s="37" t="s">
        <v>227</v>
      </c>
      <c r="C431" s="38">
        <v>12</v>
      </c>
      <c r="D431" s="39">
        <v>1345</v>
      </c>
      <c r="E431" s="39">
        <v>16140</v>
      </c>
    </row>
    <row r="432" spans="1:5" s="35" customFormat="1" x14ac:dyDescent="0.25">
      <c r="A432" s="36"/>
      <c r="B432" s="37" t="s">
        <v>374</v>
      </c>
      <c r="C432" s="38">
        <v>25</v>
      </c>
      <c r="D432" s="39">
        <v>1420</v>
      </c>
      <c r="E432" s="39">
        <v>35500</v>
      </c>
    </row>
    <row r="433" spans="1:5" s="35" customFormat="1" x14ac:dyDescent="0.25">
      <c r="A433" s="36"/>
      <c r="B433" s="37" t="s">
        <v>375</v>
      </c>
      <c r="C433" s="38">
        <v>6</v>
      </c>
      <c r="D433" s="39">
        <v>2582</v>
      </c>
      <c r="E433" s="39">
        <v>15492</v>
      </c>
    </row>
    <row r="434" spans="1:5" s="35" customFormat="1" x14ac:dyDescent="0.25">
      <c r="A434" s="36"/>
      <c r="B434" s="37" t="s">
        <v>228</v>
      </c>
      <c r="C434" s="38">
        <v>8</v>
      </c>
      <c r="D434" s="39">
        <v>2414</v>
      </c>
      <c r="E434" s="39">
        <v>19312</v>
      </c>
    </row>
    <row r="435" spans="1:5" s="35" customFormat="1" x14ac:dyDescent="0.25">
      <c r="A435" s="36"/>
      <c r="B435" s="37" t="s">
        <v>229</v>
      </c>
      <c r="C435" s="38">
        <v>3</v>
      </c>
      <c r="D435" s="39">
        <v>3760</v>
      </c>
      <c r="E435" s="39">
        <v>11280</v>
      </c>
    </row>
    <row r="436" spans="1:5" s="35" customFormat="1" x14ac:dyDescent="0.25">
      <c r="A436" s="36"/>
      <c r="B436" s="37" t="s">
        <v>230</v>
      </c>
      <c r="C436" s="38">
        <v>3</v>
      </c>
      <c r="D436" s="39">
        <v>7537</v>
      </c>
      <c r="E436" s="39">
        <v>22611</v>
      </c>
    </row>
    <row r="437" spans="1:5" s="35" customFormat="1" x14ac:dyDescent="0.25">
      <c r="A437" s="36"/>
      <c r="B437" s="37" t="s">
        <v>231</v>
      </c>
      <c r="C437" s="38">
        <v>5</v>
      </c>
      <c r="D437" s="39">
        <v>2495</v>
      </c>
      <c r="E437" s="39">
        <v>12475</v>
      </c>
    </row>
    <row r="438" spans="1:5" s="35" customFormat="1" x14ac:dyDescent="0.25">
      <c r="A438" s="36"/>
      <c r="B438" s="37" t="s">
        <v>220</v>
      </c>
      <c r="C438" s="38">
        <v>40</v>
      </c>
      <c r="D438" s="39">
        <v>615</v>
      </c>
      <c r="E438" s="39">
        <v>24600</v>
      </c>
    </row>
    <row r="439" spans="1:5" s="35" customFormat="1" x14ac:dyDescent="0.25">
      <c r="A439" s="36"/>
      <c r="B439" s="40" t="s">
        <v>377</v>
      </c>
      <c r="C439" s="41"/>
      <c r="D439" s="42"/>
      <c r="E439" s="42">
        <f>SUM(E421:E438)</f>
        <v>345525</v>
      </c>
    </row>
    <row r="440" spans="1:5" s="35" customFormat="1" x14ac:dyDescent="0.25">
      <c r="A440" s="36"/>
      <c r="B440" s="40" t="s">
        <v>376</v>
      </c>
      <c r="C440" s="41"/>
      <c r="D440" s="42"/>
      <c r="E440" s="42">
        <f>SUM(E419+E439)</f>
        <v>421591</v>
      </c>
    </row>
    <row r="441" spans="1:5" s="35" customFormat="1" ht="32.25" customHeight="1" x14ac:dyDescent="0.25">
      <c r="A441" s="43" t="s">
        <v>232</v>
      </c>
      <c r="B441" s="94" t="s">
        <v>398</v>
      </c>
      <c r="C441" s="95"/>
      <c r="D441" s="95"/>
      <c r="E441" s="96"/>
    </row>
    <row r="442" spans="1:5" s="35" customFormat="1" x14ac:dyDescent="0.25">
      <c r="A442" s="36"/>
      <c r="B442" s="91" t="s">
        <v>79</v>
      </c>
      <c r="C442" s="92"/>
      <c r="D442" s="92"/>
      <c r="E442" s="93"/>
    </row>
    <row r="443" spans="1:5" s="35" customFormat="1" x14ac:dyDescent="0.25">
      <c r="A443" s="36"/>
      <c r="B443" s="37" t="s">
        <v>233</v>
      </c>
      <c r="C443" s="38">
        <v>3</v>
      </c>
      <c r="D443" s="39">
        <v>11906</v>
      </c>
      <c r="E443" s="39">
        <v>35718</v>
      </c>
    </row>
    <row r="444" spans="1:5" s="35" customFormat="1" x14ac:dyDescent="0.25">
      <c r="A444" s="36"/>
      <c r="B444" s="37" t="s">
        <v>234</v>
      </c>
      <c r="C444" s="38">
        <v>1</v>
      </c>
      <c r="D444" s="39">
        <v>8712</v>
      </c>
      <c r="E444" s="39">
        <v>8712</v>
      </c>
    </row>
    <row r="445" spans="1:5" s="35" customFormat="1" x14ac:dyDescent="0.25">
      <c r="A445" s="36"/>
      <c r="B445" s="37" t="s">
        <v>235</v>
      </c>
      <c r="C445" s="38">
        <v>1</v>
      </c>
      <c r="D445" s="39">
        <v>23755</v>
      </c>
      <c r="E445" s="39">
        <v>23755</v>
      </c>
    </row>
    <row r="446" spans="1:5" s="35" customFormat="1" x14ac:dyDescent="0.25">
      <c r="A446" s="36"/>
      <c r="B446" s="37" t="s">
        <v>236</v>
      </c>
      <c r="C446" s="38">
        <v>3</v>
      </c>
      <c r="D446" s="39">
        <v>58785</v>
      </c>
      <c r="E446" s="39">
        <v>176355</v>
      </c>
    </row>
    <row r="447" spans="1:5" s="35" customFormat="1" x14ac:dyDescent="0.25">
      <c r="A447" s="36"/>
      <c r="B447" s="37" t="s">
        <v>237</v>
      </c>
      <c r="C447" s="38">
        <v>1</v>
      </c>
      <c r="D447" s="39">
        <v>22554</v>
      </c>
      <c r="E447" s="39">
        <v>22554</v>
      </c>
    </row>
    <row r="448" spans="1:5" s="35" customFormat="1" x14ac:dyDescent="0.25">
      <c r="A448" s="36"/>
      <c r="B448" s="37" t="s">
        <v>238</v>
      </c>
      <c r="C448" s="38">
        <v>2</v>
      </c>
      <c r="D448" s="39">
        <v>78000</v>
      </c>
      <c r="E448" s="39">
        <v>156000</v>
      </c>
    </row>
    <row r="449" spans="1:5" s="35" customFormat="1" x14ac:dyDescent="0.25">
      <c r="A449" s="36"/>
      <c r="B449" s="37" t="s">
        <v>239</v>
      </c>
      <c r="C449" s="38">
        <v>3</v>
      </c>
      <c r="D449" s="39">
        <v>26136</v>
      </c>
      <c r="E449" s="39">
        <v>78408</v>
      </c>
    </row>
    <row r="450" spans="1:5" s="35" customFormat="1" x14ac:dyDescent="0.25">
      <c r="A450" s="36"/>
      <c r="B450" s="37" t="s">
        <v>240</v>
      </c>
      <c r="C450" s="38">
        <v>1</v>
      </c>
      <c r="D450" s="39">
        <v>36688</v>
      </c>
      <c r="E450" s="39">
        <v>36688</v>
      </c>
    </row>
    <row r="451" spans="1:5" s="35" customFormat="1" x14ac:dyDescent="0.25">
      <c r="A451" s="36"/>
      <c r="B451" s="37" t="s">
        <v>241</v>
      </c>
      <c r="C451" s="38">
        <v>3</v>
      </c>
      <c r="D451" s="39">
        <v>31327</v>
      </c>
      <c r="E451" s="39">
        <v>93980</v>
      </c>
    </row>
    <row r="452" spans="1:5" s="35" customFormat="1" x14ac:dyDescent="0.25">
      <c r="A452" s="36"/>
      <c r="B452" s="37" t="s">
        <v>242</v>
      </c>
      <c r="C452" s="38">
        <v>4</v>
      </c>
      <c r="D452" s="39">
        <v>3866</v>
      </c>
      <c r="E452" s="39">
        <v>15464</v>
      </c>
    </row>
    <row r="453" spans="1:5" s="35" customFormat="1" x14ac:dyDescent="0.25">
      <c r="A453" s="36"/>
      <c r="B453" s="37" t="s">
        <v>243</v>
      </c>
      <c r="C453" s="38">
        <v>8</v>
      </c>
      <c r="D453" s="39">
        <v>4120</v>
      </c>
      <c r="E453" s="39">
        <v>32960</v>
      </c>
    </row>
    <row r="454" spans="1:5" s="35" customFormat="1" x14ac:dyDescent="0.25">
      <c r="A454" s="36"/>
      <c r="B454" s="37" t="s">
        <v>244</v>
      </c>
      <c r="C454" s="38">
        <v>3</v>
      </c>
      <c r="D454" s="39">
        <v>20800</v>
      </c>
      <c r="E454" s="39">
        <v>62400</v>
      </c>
    </row>
    <row r="455" spans="1:5" s="35" customFormat="1" x14ac:dyDescent="0.25">
      <c r="A455" s="36"/>
      <c r="B455" s="37" t="s">
        <v>245</v>
      </c>
      <c r="C455" s="38">
        <v>2</v>
      </c>
      <c r="D455" s="39">
        <v>16572</v>
      </c>
      <c r="E455" s="39">
        <v>33144</v>
      </c>
    </row>
    <row r="456" spans="1:5" s="35" customFormat="1" x14ac:dyDescent="0.25">
      <c r="A456" s="36"/>
      <c r="B456" s="40" t="s">
        <v>99</v>
      </c>
      <c r="C456" s="41"/>
      <c r="D456" s="42"/>
      <c r="E456" s="42">
        <f>SUM(E443:E455)</f>
        <v>776138</v>
      </c>
    </row>
    <row r="457" spans="1:5" s="35" customFormat="1" x14ac:dyDescent="0.25">
      <c r="A457" s="36"/>
      <c r="B457" s="91" t="s">
        <v>102</v>
      </c>
      <c r="C457" s="92"/>
      <c r="D457" s="92"/>
      <c r="E457" s="93"/>
    </row>
    <row r="458" spans="1:5" s="35" customFormat="1" x14ac:dyDescent="0.25">
      <c r="A458" s="36"/>
      <c r="B458" s="37" t="s">
        <v>246</v>
      </c>
      <c r="C458" s="38">
        <v>4</v>
      </c>
      <c r="D458" s="39">
        <v>5427</v>
      </c>
      <c r="E458" s="39">
        <v>21708</v>
      </c>
    </row>
    <row r="459" spans="1:5" s="35" customFormat="1" x14ac:dyDescent="0.25">
      <c r="A459" s="36"/>
      <c r="B459" s="37" t="s">
        <v>247</v>
      </c>
      <c r="C459" s="38">
        <v>2</v>
      </c>
      <c r="D459" s="39">
        <v>2145</v>
      </c>
      <c r="E459" s="39">
        <v>4290</v>
      </c>
    </row>
    <row r="460" spans="1:5" s="35" customFormat="1" x14ac:dyDescent="0.25">
      <c r="A460" s="36"/>
      <c r="B460" s="40" t="s">
        <v>106</v>
      </c>
      <c r="C460" s="41"/>
      <c r="D460" s="42"/>
      <c r="E460" s="42">
        <f>SUM(E458:E459)</f>
        <v>25998</v>
      </c>
    </row>
    <row r="461" spans="1:5" s="35" customFormat="1" x14ac:dyDescent="0.25">
      <c r="A461" s="36"/>
      <c r="B461" s="40" t="s">
        <v>378</v>
      </c>
      <c r="C461" s="41"/>
      <c r="D461" s="42"/>
      <c r="E461" s="42">
        <f>SUM(E456+E460)</f>
        <v>802136</v>
      </c>
    </row>
    <row r="462" spans="1:5" s="35" customFormat="1" ht="46.5" customHeight="1" x14ac:dyDescent="0.25">
      <c r="A462" s="43" t="s">
        <v>248</v>
      </c>
      <c r="B462" s="94" t="s">
        <v>399</v>
      </c>
      <c r="C462" s="95"/>
      <c r="D462" s="95"/>
      <c r="E462" s="96"/>
    </row>
    <row r="463" spans="1:5" s="35" customFormat="1" x14ac:dyDescent="0.25">
      <c r="A463" s="36"/>
      <c r="B463" s="91" t="s">
        <v>79</v>
      </c>
      <c r="C463" s="92"/>
      <c r="D463" s="92"/>
      <c r="E463" s="93"/>
    </row>
    <row r="464" spans="1:5" s="35" customFormat="1" x14ac:dyDescent="0.25">
      <c r="A464" s="36"/>
      <c r="B464" s="37" t="s">
        <v>249</v>
      </c>
      <c r="C464" s="38">
        <v>1</v>
      </c>
      <c r="D464" s="39">
        <v>9000</v>
      </c>
      <c r="E464" s="39">
        <v>9000</v>
      </c>
    </row>
    <row r="465" spans="1:5" s="35" customFormat="1" x14ac:dyDescent="0.25">
      <c r="A465" s="36"/>
      <c r="B465" s="37" t="s">
        <v>250</v>
      </c>
      <c r="C465" s="38">
        <v>1</v>
      </c>
      <c r="D465" s="39">
        <v>14500</v>
      </c>
      <c r="E465" s="39">
        <v>14500</v>
      </c>
    </row>
    <row r="466" spans="1:5" s="35" customFormat="1" x14ac:dyDescent="0.25">
      <c r="A466" s="36"/>
      <c r="B466" s="37" t="s">
        <v>251</v>
      </c>
      <c r="C466" s="38">
        <v>1</v>
      </c>
      <c r="D466" s="39">
        <v>1750</v>
      </c>
      <c r="E466" s="39">
        <v>1750</v>
      </c>
    </row>
    <row r="467" spans="1:5" s="35" customFormat="1" x14ac:dyDescent="0.25">
      <c r="A467" s="36"/>
      <c r="B467" s="37" t="s">
        <v>252</v>
      </c>
      <c r="C467" s="38">
        <v>2</v>
      </c>
      <c r="D467" s="39">
        <v>2700</v>
      </c>
      <c r="E467" s="39">
        <v>5400</v>
      </c>
    </row>
    <row r="468" spans="1:5" s="35" customFormat="1" x14ac:dyDescent="0.25">
      <c r="A468" s="36"/>
      <c r="B468" s="37" t="s">
        <v>253</v>
      </c>
      <c r="C468" s="38">
        <v>1</v>
      </c>
      <c r="D468" s="39">
        <v>5150</v>
      </c>
      <c r="E468" s="39">
        <v>5150</v>
      </c>
    </row>
    <row r="469" spans="1:5" s="35" customFormat="1" x14ac:dyDescent="0.25">
      <c r="A469" s="36"/>
      <c r="B469" s="37" t="s">
        <v>254</v>
      </c>
      <c r="C469" s="38">
        <v>1</v>
      </c>
      <c r="D469" s="39">
        <v>8000</v>
      </c>
      <c r="E469" s="39">
        <v>8000</v>
      </c>
    </row>
    <row r="470" spans="1:5" s="35" customFormat="1" x14ac:dyDescent="0.25">
      <c r="A470" s="36"/>
      <c r="B470" s="37" t="s">
        <v>255</v>
      </c>
      <c r="C470" s="38">
        <v>1</v>
      </c>
      <c r="D470" s="39">
        <v>1000</v>
      </c>
      <c r="E470" s="39">
        <v>1000</v>
      </c>
    </row>
    <row r="471" spans="1:5" s="35" customFormat="1" x14ac:dyDescent="0.25">
      <c r="A471" s="36"/>
      <c r="B471" s="37" t="s">
        <v>256</v>
      </c>
      <c r="C471" s="38">
        <v>1</v>
      </c>
      <c r="D471" s="39">
        <v>1700</v>
      </c>
      <c r="E471" s="39">
        <v>1700</v>
      </c>
    </row>
    <row r="472" spans="1:5" s="35" customFormat="1" x14ac:dyDescent="0.25">
      <c r="A472" s="36"/>
      <c r="B472" s="40" t="s">
        <v>373</v>
      </c>
      <c r="C472" s="41"/>
      <c r="D472" s="42"/>
      <c r="E472" s="42">
        <f>SUM(E464:E471)</f>
        <v>46500</v>
      </c>
    </row>
    <row r="473" spans="1:5" s="35" customFormat="1" x14ac:dyDescent="0.25">
      <c r="A473" s="36"/>
      <c r="B473" s="91" t="s">
        <v>102</v>
      </c>
      <c r="C473" s="92"/>
      <c r="D473" s="92"/>
      <c r="E473" s="93"/>
    </row>
    <row r="474" spans="1:5" s="35" customFormat="1" x14ac:dyDescent="0.25">
      <c r="A474" s="36"/>
      <c r="B474" s="37" t="s">
        <v>186</v>
      </c>
      <c r="C474" s="38">
        <v>12</v>
      </c>
      <c r="D474" s="39">
        <v>690</v>
      </c>
      <c r="E474" s="39">
        <v>8280</v>
      </c>
    </row>
    <row r="475" spans="1:5" s="35" customFormat="1" x14ac:dyDescent="0.25">
      <c r="A475" s="36"/>
      <c r="B475" s="37" t="s">
        <v>257</v>
      </c>
      <c r="C475" s="38">
        <v>8</v>
      </c>
      <c r="D475" s="39">
        <v>130</v>
      </c>
      <c r="E475" s="39">
        <v>1040</v>
      </c>
    </row>
    <row r="476" spans="1:5" s="35" customFormat="1" x14ac:dyDescent="0.25">
      <c r="A476" s="36"/>
      <c r="B476" s="37" t="s">
        <v>180</v>
      </c>
      <c r="C476" s="38">
        <v>8</v>
      </c>
      <c r="D476" s="39">
        <v>2000</v>
      </c>
      <c r="E476" s="39">
        <v>16000</v>
      </c>
    </row>
    <row r="477" spans="1:5" s="35" customFormat="1" x14ac:dyDescent="0.25">
      <c r="A477" s="36"/>
      <c r="B477" s="37" t="s">
        <v>258</v>
      </c>
      <c r="C477" s="38">
        <v>8</v>
      </c>
      <c r="D477" s="39">
        <v>2000</v>
      </c>
      <c r="E477" s="39">
        <v>16000</v>
      </c>
    </row>
    <row r="478" spans="1:5" s="35" customFormat="1" x14ac:dyDescent="0.25">
      <c r="A478" s="36"/>
      <c r="B478" s="37" t="s">
        <v>222</v>
      </c>
      <c r="C478" s="38">
        <v>6</v>
      </c>
      <c r="D478" s="39">
        <v>1700</v>
      </c>
      <c r="E478" s="39">
        <v>10200</v>
      </c>
    </row>
    <row r="479" spans="1:5" s="35" customFormat="1" x14ac:dyDescent="0.25">
      <c r="A479" s="36"/>
      <c r="B479" s="37" t="s">
        <v>259</v>
      </c>
      <c r="C479" s="38">
        <v>10</v>
      </c>
      <c r="D479" s="39">
        <v>600</v>
      </c>
      <c r="E479" s="39">
        <v>6000</v>
      </c>
    </row>
    <row r="480" spans="1:5" s="35" customFormat="1" x14ac:dyDescent="0.25">
      <c r="A480" s="36"/>
      <c r="B480" s="37" t="s">
        <v>260</v>
      </c>
      <c r="C480" s="38">
        <v>12</v>
      </c>
      <c r="D480" s="39">
        <v>800</v>
      </c>
      <c r="E480" s="39">
        <v>9600</v>
      </c>
    </row>
    <row r="481" spans="1:5" s="35" customFormat="1" x14ac:dyDescent="0.25">
      <c r="A481" s="36"/>
      <c r="B481" s="37" t="s">
        <v>261</v>
      </c>
      <c r="C481" s="38">
        <v>12</v>
      </c>
      <c r="D481" s="39">
        <v>1000</v>
      </c>
      <c r="E481" s="39">
        <v>12000</v>
      </c>
    </row>
    <row r="482" spans="1:5" s="35" customFormat="1" x14ac:dyDescent="0.25">
      <c r="A482" s="36"/>
      <c r="B482" s="37" t="s">
        <v>379</v>
      </c>
      <c r="C482" s="38">
        <v>20</v>
      </c>
      <c r="D482" s="39">
        <v>1500</v>
      </c>
      <c r="E482" s="39">
        <v>30000</v>
      </c>
    </row>
    <row r="483" spans="1:5" s="35" customFormat="1" x14ac:dyDescent="0.25">
      <c r="A483" s="36"/>
      <c r="B483" s="37" t="s">
        <v>380</v>
      </c>
      <c r="C483" s="38">
        <v>5</v>
      </c>
      <c r="D483" s="39">
        <v>1200</v>
      </c>
      <c r="E483" s="39">
        <v>6000</v>
      </c>
    </row>
    <row r="484" spans="1:5" s="35" customFormat="1" x14ac:dyDescent="0.25">
      <c r="A484" s="36"/>
      <c r="B484" s="37" t="s">
        <v>262</v>
      </c>
      <c r="C484" s="38">
        <v>4</v>
      </c>
      <c r="D484" s="39">
        <v>500</v>
      </c>
      <c r="E484" s="39">
        <v>2000</v>
      </c>
    </row>
    <row r="485" spans="1:5" s="35" customFormat="1" x14ac:dyDescent="0.25">
      <c r="A485" s="36"/>
      <c r="B485" s="37" t="s">
        <v>263</v>
      </c>
      <c r="C485" s="38">
        <v>5</v>
      </c>
      <c r="D485" s="39">
        <v>500</v>
      </c>
      <c r="E485" s="39">
        <v>2500</v>
      </c>
    </row>
    <row r="486" spans="1:5" s="35" customFormat="1" x14ac:dyDescent="0.25">
      <c r="A486" s="36"/>
      <c r="B486" s="37" t="s">
        <v>264</v>
      </c>
      <c r="C486" s="38">
        <v>36</v>
      </c>
      <c r="D486" s="39">
        <v>350</v>
      </c>
      <c r="E486" s="39">
        <v>12600</v>
      </c>
    </row>
    <row r="487" spans="1:5" s="35" customFormat="1" x14ac:dyDescent="0.25">
      <c r="A487" s="36"/>
      <c r="B487" s="37" t="s">
        <v>265</v>
      </c>
      <c r="C487" s="38">
        <v>1</v>
      </c>
      <c r="D487" s="39">
        <v>350</v>
      </c>
      <c r="E487" s="39">
        <v>350</v>
      </c>
    </row>
    <row r="488" spans="1:5" s="35" customFormat="1" x14ac:dyDescent="0.25">
      <c r="A488" s="36"/>
      <c r="B488" s="37" t="s">
        <v>266</v>
      </c>
      <c r="C488" s="38">
        <v>2</v>
      </c>
      <c r="D488" s="39">
        <v>5450</v>
      </c>
      <c r="E488" s="39">
        <v>10900</v>
      </c>
    </row>
    <row r="489" spans="1:5" s="35" customFormat="1" x14ac:dyDescent="0.25">
      <c r="A489" s="36"/>
      <c r="B489" s="37" t="s">
        <v>267</v>
      </c>
      <c r="C489" s="38" t="s">
        <v>268</v>
      </c>
      <c r="D489" s="39">
        <v>20290</v>
      </c>
      <c r="E489" s="39">
        <v>20290</v>
      </c>
    </row>
    <row r="490" spans="1:5" s="35" customFormat="1" x14ac:dyDescent="0.25">
      <c r="A490" s="36"/>
      <c r="B490" s="40" t="s">
        <v>377</v>
      </c>
      <c r="C490" s="41"/>
      <c r="D490" s="42"/>
      <c r="E490" s="42">
        <f>SUM(E474:E489)</f>
        <v>163760</v>
      </c>
    </row>
    <row r="491" spans="1:5" s="35" customFormat="1" x14ac:dyDescent="0.25">
      <c r="A491" s="36"/>
      <c r="B491" s="40" t="s">
        <v>381</v>
      </c>
      <c r="C491" s="41"/>
      <c r="D491" s="42"/>
      <c r="E491" s="42">
        <f>SUM(E472+E490)</f>
        <v>210260</v>
      </c>
    </row>
    <row r="492" spans="1:5" s="35" customFormat="1" ht="48" customHeight="1" x14ac:dyDescent="0.25">
      <c r="A492" s="43" t="s">
        <v>312</v>
      </c>
      <c r="B492" s="94" t="s">
        <v>429</v>
      </c>
      <c r="C492" s="95"/>
      <c r="D492" s="95"/>
      <c r="E492" s="96"/>
    </row>
    <row r="493" spans="1:5" s="35" customFormat="1" x14ac:dyDescent="0.25">
      <c r="A493" s="36"/>
      <c r="B493" s="91" t="s">
        <v>79</v>
      </c>
      <c r="C493" s="92"/>
      <c r="D493" s="92"/>
      <c r="E493" s="93"/>
    </row>
    <row r="494" spans="1:5" s="35" customFormat="1" x14ac:dyDescent="0.25">
      <c r="A494" s="36"/>
      <c r="B494" s="37" t="s">
        <v>249</v>
      </c>
      <c r="C494" s="38">
        <v>4</v>
      </c>
      <c r="D494" s="39">
        <v>9500</v>
      </c>
      <c r="E494" s="39">
        <v>38000</v>
      </c>
    </row>
    <row r="495" spans="1:5" s="35" customFormat="1" x14ac:dyDescent="0.25">
      <c r="A495" s="36"/>
      <c r="B495" s="37" t="s">
        <v>313</v>
      </c>
      <c r="C495" s="38">
        <v>1</v>
      </c>
      <c r="D495" s="39">
        <v>14500</v>
      </c>
      <c r="E495" s="39">
        <v>14500</v>
      </c>
    </row>
    <row r="496" spans="1:5" s="35" customFormat="1" x14ac:dyDescent="0.25">
      <c r="A496" s="36"/>
      <c r="B496" s="37" t="s">
        <v>314</v>
      </c>
      <c r="C496" s="38">
        <v>2</v>
      </c>
      <c r="D496" s="39">
        <v>50000</v>
      </c>
      <c r="E496" s="39">
        <v>100000</v>
      </c>
    </row>
    <row r="497" spans="1:5" s="35" customFormat="1" x14ac:dyDescent="0.25">
      <c r="A497" s="36"/>
      <c r="B497" s="37" t="s">
        <v>315</v>
      </c>
      <c r="C497" s="38">
        <v>1</v>
      </c>
      <c r="D497" s="39">
        <v>48000</v>
      </c>
      <c r="E497" s="39">
        <v>48000</v>
      </c>
    </row>
    <row r="498" spans="1:5" s="35" customFormat="1" x14ac:dyDescent="0.25">
      <c r="A498" s="36"/>
      <c r="B498" s="37" t="s">
        <v>316</v>
      </c>
      <c r="C498" s="38">
        <v>3</v>
      </c>
      <c r="D498" s="39">
        <v>31000</v>
      </c>
      <c r="E498" s="39">
        <v>93000</v>
      </c>
    </row>
    <row r="499" spans="1:5" s="35" customFormat="1" x14ac:dyDescent="0.25">
      <c r="A499" s="36"/>
      <c r="B499" s="37" t="s">
        <v>193</v>
      </c>
      <c r="C499" s="38">
        <v>3</v>
      </c>
      <c r="D499" s="39">
        <v>24000</v>
      </c>
      <c r="E499" s="39">
        <v>72000</v>
      </c>
    </row>
    <row r="500" spans="1:5" s="35" customFormat="1" x14ac:dyDescent="0.25">
      <c r="A500" s="36"/>
      <c r="B500" s="37" t="s">
        <v>317</v>
      </c>
      <c r="C500" s="38">
        <v>2</v>
      </c>
      <c r="D500" s="39">
        <v>35000</v>
      </c>
      <c r="E500" s="39">
        <v>70000</v>
      </c>
    </row>
    <row r="501" spans="1:5" s="35" customFormat="1" x14ac:dyDescent="0.25">
      <c r="A501" s="36"/>
      <c r="B501" s="37" t="s">
        <v>318</v>
      </c>
      <c r="C501" s="38">
        <v>3</v>
      </c>
      <c r="D501" s="39">
        <v>5000</v>
      </c>
      <c r="E501" s="39">
        <v>15000</v>
      </c>
    </row>
    <row r="502" spans="1:5" s="35" customFormat="1" x14ac:dyDescent="0.25">
      <c r="A502" s="36"/>
      <c r="B502" s="37" t="s">
        <v>382</v>
      </c>
      <c r="C502" s="38">
        <v>1</v>
      </c>
      <c r="D502" s="39">
        <v>18900</v>
      </c>
      <c r="E502" s="39">
        <v>18900</v>
      </c>
    </row>
    <row r="503" spans="1:5" s="35" customFormat="1" x14ac:dyDescent="0.25">
      <c r="A503" s="36"/>
      <c r="B503" s="37" t="s">
        <v>319</v>
      </c>
      <c r="C503" s="38">
        <v>1</v>
      </c>
      <c r="D503" s="39">
        <v>52000</v>
      </c>
      <c r="E503" s="39">
        <v>52000</v>
      </c>
    </row>
    <row r="504" spans="1:5" s="35" customFormat="1" x14ac:dyDescent="0.25">
      <c r="A504" s="36"/>
      <c r="B504" s="37" t="s">
        <v>383</v>
      </c>
      <c r="C504" s="38">
        <v>1</v>
      </c>
      <c r="D504" s="39">
        <v>19700</v>
      </c>
      <c r="E504" s="39">
        <v>19700</v>
      </c>
    </row>
    <row r="505" spans="1:5" s="35" customFormat="1" x14ac:dyDescent="0.25">
      <c r="A505" s="36"/>
      <c r="B505" s="37" t="s">
        <v>384</v>
      </c>
      <c r="C505" s="38">
        <v>1</v>
      </c>
      <c r="D505" s="39">
        <v>10600</v>
      </c>
      <c r="E505" s="39">
        <v>10600</v>
      </c>
    </row>
    <row r="506" spans="1:5" s="35" customFormat="1" x14ac:dyDescent="0.25">
      <c r="A506" s="36"/>
      <c r="B506" s="37" t="s">
        <v>385</v>
      </c>
      <c r="C506" s="38">
        <v>1</v>
      </c>
      <c r="D506" s="39">
        <v>38000</v>
      </c>
      <c r="E506" s="39">
        <v>38000</v>
      </c>
    </row>
    <row r="507" spans="1:5" s="35" customFormat="1" x14ac:dyDescent="0.25">
      <c r="A507" s="36"/>
      <c r="B507" s="37" t="s">
        <v>386</v>
      </c>
      <c r="C507" s="38">
        <v>1</v>
      </c>
      <c r="D507" s="39">
        <v>36000</v>
      </c>
      <c r="E507" s="39">
        <v>36000</v>
      </c>
    </row>
    <row r="508" spans="1:5" s="35" customFormat="1" x14ac:dyDescent="0.25">
      <c r="A508" s="36"/>
      <c r="B508" s="37" t="s">
        <v>387</v>
      </c>
      <c r="C508" s="38">
        <v>1</v>
      </c>
      <c r="D508" s="39">
        <v>64000</v>
      </c>
      <c r="E508" s="39">
        <v>64000</v>
      </c>
    </row>
    <row r="509" spans="1:5" s="35" customFormat="1" x14ac:dyDescent="0.25">
      <c r="A509" s="36"/>
      <c r="B509" s="37" t="s">
        <v>320</v>
      </c>
      <c r="C509" s="38">
        <v>1</v>
      </c>
      <c r="D509" s="39">
        <v>18900</v>
      </c>
      <c r="E509" s="39">
        <v>18900</v>
      </c>
    </row>
    <row r="510" spans="1:5" s="35" customFormat="1" x14ac:dyDescent="0.25">
      <c r="A510" s="36"/>
      <c r="B510" s="37" t="s">
        <v>321</v>
      </c>
      <c r="C510" s="38">
        <v>1</v>
      </c>
      <c r="D510" s="39">
        <v>26800</v>
      </c>
      <c r="E510" s="39">
        <v>26800</v>
      </c>
    </row>
    <row r="511" spans="1:5" s="35" customFormat="1" x14ac:dyDescent="0.25">
      <c r="A511" s="36"/>
      <c r="B511" s="37" t="s">
        <v>198</v>
      </c>
      <c r="C511" s="38">
        <v>2</v>
      </c>
      <c r="D511" s="39">
        <v>21000</v>
      </c>
      <c r="E511" s="39">
        <v>42000</v>
      </c>
    </row>
    <row r="512" spans="1:5" s="35" customFormat="1" x14ac:dyDescent="0.25">
      <c r="A512" s="36"/>
      <c r="B512" s="37" t="s">
        <v>252</v>
      </c>
      <c r="C512" s="38">
        <v>5</v>
      </c>
      <c r="D512" s="39">
        <v>3700</v>
      </c>
      <c r="E512" s="39">
        <v>18500</v>
      </c>
    </row>
    <row r="513" spans="1:5" s="35" customFormat="1" x14ac:dyDescent="0.25">
      <c r="A513" s="36"/>
      <c r="B513" s="37" t="s">
        <v>322</v>
      </c>
      <c r="C513" s="38">
        <v>7</v>
      </c>
      <c r="D513" s="39">
        <v>3100</v>
      </c>
      <c r="E513" s="39">
        <v>21700</v>
      </c>
    </row>
    <row r="514" spans="1:5" s="35" customFormat="1" x14ac:dyDescent="0.25">
      <c r="A514" s="36"/>
      <c r="B514" s="37" t="s">
        <v>199</v>
      </c>
      <c r="C514" s="38">
        <v>5</v>
      </c>
      <c r="D514" s="39">
        <v>8500</v>
      </c>
      <c r="E514" s="39">
        <v>42500</v>
      </c>
    </row>
    <row r="515" spans="1:5" s="35" customFormat="1" x14ac:dyDescent="0.25">
      <c r="A515" s="36"/>
      <c r="B515" s="37" t="s">
        <v>323</v>
      </c>
      <c r="C515" s="38">
        <v>1</v>
      </c>
      <c r="D515" s="39">
        <v>8859</v>
      </c>
      <c r="E515" s="39">
        <v>8859</v>
      </c>
    </row>
    <row r="516" spans="1:5" s="35" customFormat="1" x14ac:dyDescent="0.25">
      <c r="A516" s="36"/>
      <c r="B516" s="37" t="s">
        <v>324</v>
      </c>
      <c r="C516" s="38">
        <v>8</v>
      </c>
      <c r="D516" s="39">
        <v>1000</v>
      </c>
      <c r="E516" s="39">
        <v>8000</v>
      </c>
    </row>
    <row r="517" spans="1:5" s="35" customFormat="1" x14ac:dyDescent="0.25">
      <c r="A517" s="36"/>
      <c r="B517" s="37" t="s">
        <v>325</v>
      </c>
      <c r="C517" s="38">
        <v>6</v>
      </c>
      <c r="D517" s="39">
        <v>1700</v>
      </c>
      <c r="E517" s="39">
        <v>10200</v>
      </c>
    </row>
    <row r="518" spans="1:5" s="35" customFormat="1" x14ac:dyDescent="0.25">
      <c r="A518" s="36"/>
      <c r="B518" s="37" t="s">
        <v>326</v>
      </c>
      <c r="C518" s="38">
        <v>1</v>
      </c>
      <c r="D518" s="39">
        <v>200000</v>
      </c>
      <c r="E518" s="39">
        <v>200000</v>
      </c>
    </row>
    <row r="519" spans="1:5" s="35" customFormat="1" x14ac:dyDescent="0.25">
      <c r="A519" s="36"/>
      <c r="B519" s="40" t="s">
        <v>373</v>
      </c>
      <c r="C519" s="41"/>
      <c r="D519" s="42"/>
      <c r="E519" s="42">
        <f>SUM(E494:E518)</f>
        <v>1087159</v>
      </c>
    </row>
    <row r="520" spans="1:5" s="35" customFormat="1" x14ac:dyDescent="0.25">
      <c r="A520" s="36"/>
      <c r="B520" s="91" t="s">
        <v>102</v>
      </c>
      <c r="C520" s="92"/>
      <c r="D520" s="92"/>
      <c r="E520" s="93"/>
    </row>
    <row r="521" spans="1:5" s="35" customFormat="1" x14ac:dyDescent="0.25">
      <c r="A521" s="36"/>
      <c r="B521" s="37" t="s">
        <v>257</v>
      </c>
      <c r="C521" s="38">
        <v>25</v>
      </c>
      <c r="D521" s="39">
        <v>130</v>
      </c>
      <c r="E521" s="39">
        <v>3250</v>
      </c>
    </row>
    <row r="522" spans="1:5" s="35" customFormat="1" x14ac:dyDescent="0.25">
      <c r="A522" s="36"/>
      <c r="B522" s="37" t="s">
        <v>180</v>
      </c>
      <c r="C522" s="38">
        <v>5</v>
      </c>
      <c r="D522" s="39">
        <v>2000</v>
      </c>
      <c r="E522" s="39">
        <v>10000</v>
      </c>
    </row>
    <row r="523" spans="1:5" s="35" customFormat="1" x14ac:dyDescent="0.25">
      <c r="A523" s="36"/>
      <c r="B523" s="37" t="s">
        <v>251</v>
      </c>
      <c r="C523" s="38">
        <v>5</v>
      </c>
      <c r="D523" s="39">
        <v>1750</v>
      </c>
      <c r="E523" s="39">
        <v>8750</v>
      </c>
    </row>
    <row r="524" spans="1:5" s="35" customFormat="1" x14ac:dyDescent="0.25">
      <c r="A524" s="36"/>
      <c r="B524" s="37" t="s">
        <v>327</v>
      </c>
      <c r="C524" s="38">
        <v>20</v>
      </c>
      <c r="D524" s="39">
        <v>2360</v>
      </c>
      <c r="E524" s="39">
        <v>47200</v>
      </c>
    </row>
    <row r="525" spans="1:5" s="35" customFormat="1" x14ac:dyDescent="0.25">
      <c r="A525" s="36"/>
      <c r="B525" s="37" t="s">
        <v>328</v>
      </c>
      <c r="C525" s="38">
        <v>70</v>
      </c>
      <c r="D525" s="39">
        <v>600</v>
      </c>
      <c r="E525" s="39">
        <v>42000</v>
      </c>
    </row>
    <row r="526" spans="1:5" s="35" customFormat="1" x14ac:dyDescent="0.25">
      <c r="A526" s="36"/>
      <c r="B526" s="37" t="s">
        <v>225</v>
      </c>
      <c r="C526" s="38">
        <v>20</v>
      </c>
      <c r="D526" s="39">
        <v>1300</v>
      </c>
      <c r="E526" s="39">
        <v>26000</v>
      </c>
    </row>
    <row r="527" spans="1:5" s="35" customFormat="1" x14ac:dyDescent="0.25">
      <c r="A527" s="36"/>
      <c r="B527" s="37" t="s">
        <v>261</v>
      </c>
      <c r="C527" s="38">
        <v>50</v>
      </c>
      <c r="D527" s="39">
        <v>1299</v>
      </c>
      <c r="E527" s="39">
        <v>64950</v>
      </c>
    </row>
    <row r="528" spans="1:5" s="35" customFormat="1" x14ac:dyDescent="0.25">
      <c r="A528" s="36"/>
      <c r="B528" s="37" t="s">
        <v>379</v>
      </c>
      <c r="C528" s="38">
        <v>60</v>
      </c>
      <c r="D528" s="39">
        <v>1500</v>
      </c>
      <c r="E528" s="39">
        <v>90000</v>
      </c>
    </row>
    <row r="529" spans="1:5" s="35" customFormat="1" x14ac:dyDescent="0.25">
      <c r="A529" s="36"/>
      <c r="B529" s="37" t="s">
        <v>388</v>
      </c>
      <c r="C529" s="38">
        <v>60</v>
      </c>
      <c r="D529" s="39">
        <v>1200</v>
      </c>
      <c r="E529" s="39">
        <v>72000</v>
      </c>
    </row>
    <row r="530" spans="1:5" s="35" customFormat="1" x14ac:dyDescent="0.25">
      <c r="A530" s="36"/>
      <c r="B530" s="37" t="s">
        <v>262</v>
      </c>
      <c r="C530" s="38">
        <v>10</v>
      </c>
      <c r="D530" s="39">
        <v>500</v>
      </c>
      <c r="E530" s="39">
        <v>5000</v>
      </c>
    </row>
    <row r="531" spans="1:5" s="35" customFormat="1" x14ac:dyDescent="0.25">
      <c r="A531" s="36"/>
      <c r="B531" s="37" t="s">
        <v>263</v>
      </c>
      <c r="C531" s="38">
        <v>20</v>
      </c>
      <c r="D531" s="39">
        <v>1670</v>
      </c>
      <c r="E531" s="39">
        <v>33400</v>
      </c>
    </row>
    <row r="532" spans="1:5" s="35" customFormat="1" x14ac:dyDescent="0.25">
      <c r="A532" s="36"/>
      <c r="B532" s="37" t="s">
        <v>226</v>
      </c>
      <c r="C532" s="38">
        <v>200</v>
      </c>
      <c r="D532" s="39">
        <v>350</v>
      </c>
      <c r="E532" s="39">
        <v>70000</v>
      </c>
    </row>
    <row r="533" spans="1:5" s="35" customFormat="1" x14ac:dyDescent="0.25">
      <c r="A533" s="36"/>
      <c r="B533" s="37" t="s">
        <v>389</v>
      </c>
      <c r="C533" s="38">
        <v>50</v>
      </c>
      <c r="D533" s="39">
        <v>1500</v>
      </c>
      <c r="E533" s="39">
        <v>75000</v>
      </c>
    </row>
    <row r="534" spans="1:5" s="35" customFormat="1" x14ac:dyDescent="0.25">
      <c r="A534" s="36"/>
      <c r="B534" s="37" t="s">
        <v>329</v>
      </c>
      <c r="C534" s="38">
        <v>30</v>
      </c>
      <c r="D534" s="39">
        <v>1000</v>
      </c>
      <c r="E534" s="39">
        <v>30000</v>
      </c>
    </row>
    <row r="535" spans="1:5" s="35" customFormat="1" x14ac:dyDescent="0.25">
      <c r="A535" s="36"/>
      <c r="B535" s="37" t="s">
        <v>265</v>
      </c>
      <c r="C535" s="38">
        <v>10</v>
      </c>
      <c r="D535" s="39">
        <v>350</v>
      </c>
      <c r="E535" s="39">
        <v>3500</v>
      </c>
    </row>
    <row r="536" spans="1:5" s="35" customFormat="1" x14ac:dyDescent="0.25">
      <c r="A536" s="36"/>
      <c r="B536" s="37" t="s">
        <v>330</v>
      </c>
      <c r="C536" s="38">
        <v>2</v>
      </c>
      <c r="D536" s="39">
        <v>2000</v>
      </c>
      <c r="E536" s="39">
        <v>4000</v>
      </c>
    </row>
    <row r="537" spans="1:5" s="35" customFormat="1" x14ac:dyDescent="0.25">
      <c r="A537" s="36"/>
      <c r="B537" s="37" t="s">
        <v>331</v>
      </c>
      <c r="C537" s="38">
        <v>2</v>
      </c>
      <c r="D537" s="39">
        <v>2000</v>
      </c>
      <c r="E537" s="39">
        <v>4000</v>
      </c>
    </row>
    <row r="538" spans="1:5" s="35" customFormat="1" x14ac:dyDescent="0.25">
      <c r="A538" s="36"/>
      <c r="B538" s="37" t="s">
        <v>332</v>
      </c>
      <c r="C538" s="38">
        <v>2</v>
      </c>
      <c r="D538" s="39">
        <v>2000</v>
      </c>
      <c r="E538" s="39">
        <v>4000</v>
      </c>
    </row>
    <row r="539" spans="1:5" s="35" customFormat="1" x14ac:dyDescent="0.25">
      <c r="A539" s="36"/>
      <c r="B539" s="37" t="s">
        <v>266</v>
      </c>
      <c r="C539" s="38">
        <v>2</v>
      </c>
      <c r="D539" s="39">
        <v>5450</v>
      </c>
      <c r="E539" s="39">
        <v>10900</v>
      </c>
    </row>
    <row r="540" spans="1:5" s="35" customFormat="1" x14ac:dyDescent="0.25">
      <c r="A540" s="36"/>
      <c r="B540" s="37" t="s">
        <v>267</v>
      </c>
      <c r="C540" s="38" t="s">
        <v>268</v>
      </c>
      <c r="D540" s="39">
        <v>200000</v>
      </c>
      <c r="E540" s="39">
        <v>200000</v>
      </c>
    </row>
    <row r="541" spans="1:5" s="35" customFormat="1" x14ac:dyDescent="0.25">
      <c r="A541" s="36"/>
      <c r="B541" s="40" t="s">
        <v>377</v>
      </c>
      <c r="C541" s="41"/>
      <c r="D541" s="42"/>
      <c r="E541" s="42">
        <f>SUM(E521:E540)</f>
        <v>803950</v>
      </c>
    </row>
    <row r="542" spans="1:5" s="35" customFormat="1" x14ac:dyDescent="0.25">
      <c r="A542" s="36"/>
      <c r="B542" s="40" t="s">
        <v>390</v>
      </c>
      <c r="C542" s="41"/>
      <c r="D542" s="42"/>
      <c r="E542" s="42">
        <f>SUM(E519+E541)</f>
        <v>1891109</v>
      </c>
    </row>
    <row r="543" spans="1:5" s="35" customFormat="1" ht="14.85" customHeight="1" x14ac:dyDescent="0.25">
      <c r="A543" s="111" t="s">
        <v>333</v>
      </c>
      <c r="B543" s="112"/>
      <c r="C543" s="41"/>
      <c r="D543" s="42"/>
      <c r="E543" s="42">
        <f>SUM(E231+E241+E248+E295+E299+E316+E321+E325+E367+E410+E440+E461+E491+E542+E255)</f>
        <v>42924289</v>
      </c>
    </row>
    <row r="544" spans="1:5" s="48" customFormat="1" ht="15.75" thickBot="1" x14ac:dyDescent="0.3">
      <c r="A544" s="100" t="s">
        <v>33</v>
      </c>
      <c r="B544" s="101"/>
      <c r="C544" s="101"/>
      <c r="D544" s="101"/>
      <c r="E544" s="47">
        <f>SUM(E543+E204)</f>
        <v>52261160</v>
      </c>
    </row>
    <row r="545" spans="1:6" s="52" customFormat="1" x14ac:dyDescent="0.25">
      <c r="A545" s="49"/>
      <c r="B545" s="49"/>
      <c r="C545" s="49"/>
      <c r="D545" s="49"/>
      <c r="E545" s="50"/>
      <c r="F545" s="51"/>
    </row>
  </sheetData>
  <mergeCells count="244">
    <mergeCell ref="A11:E11"/>
    <mergeCell ref="A88:E88"/>
    <mergeCell ref="A196:E196"/>
    <mergeCell ref="B463:E463"/>
    <mergeCell ref="B473:E473"/>
    <mergeCell ref="B492:E492"/>
    <mergeCell ref="B493:E493"/>
    <mergeCell ref="B520:E520"/>
    <mergeCell ref="A543:B543"/>
    <mergeCell ref="B369:E369"/>
    <mergeCell ref="B398:E398"/>
    <mergeCell ref="B411:E411"/>
    <mergeCell ref="B412:E412"/>
    <mergeCell ref="B420:E420"/>
    <mergeCell ref="B441:E441"/>
    <mergeCell ref="B442:E442"/>
    <mergeCell ref="B457:E457"/>
    <mergeCell ref="B462:E462"/>
    <mergeCell ref="B301:E301"/>
    <mergeCell ref="B317:E317"/>
    <mergeCell ref="B318:E318"/>
    <mergeCell ref="B322:E322"/>
    <mergeCell ref="B323:E323"/>
    <mergeCell ref="B326:E326"/>
    <mergeCell ref="B327:E327"/>
    <mergeCell ref="B361:E361"/>
    <mergeCell ref="B368:E368"/>
    <mergeCell ref="A544:D544"/>
    <mergeCell ref="A201:E201"/>
    <mergeCell ref="B202:D202"/>
    <mergeCell ref="B203:D203"/>
    <mergeCell ref="A204:D204"/>
    <mergeCell ref="A205:E205"/>
    <mergeCell ref="B206:D206"/>
    <mergeCell ref="A207:E207"/>
    <mergeCell ref="B209:E209"/>
    <mergeCell ref="B210:E210"/>
    <mergeCell ref="B232:E232"/>
    <mergeCell ref="B233:E233"/>
    <mergeCell ref="B238:E238"/>
    <mergeCell ref="B242:E242"/>
    <mergeCell ref="B243:E243"/>
    <mergeCell ref="B249:E249"/>
    <mergeCell ref="B250:E250"/>
    <mergeCell ref="B256:E256"/>
    <mergeCell ref="B257:E257"/>
    <mergeCell ref="B276:E276"/>
    <mergeCell ref="B296:E296"/>
    <mergeCell ref="B297:E297"/>
    <mergeCell ref="B300:E300"/>
    <mergeCell ref="B194:D194"/>
    <mergeCell ref="A163:E163"/>
    <mergeCell ref="B164:D164"/>
    <mergeCell ref="B165:D165"/>
    <mergeCell ref="A166:E166"/>
    <mergeCell ref="B167:D167"/>
    <mergeCell ref="B168:D168"/>
    <mergeCell ref="B186:D186"/>
    <mergeCell ref="B180:D180"/>
    <mergeCell ref="B185:D185"/>
    <mergeCell ref="A188:E188"/>
    <mergeCell ref="A181:E181"/>
    <mergeCell ref="A182:E182"/>
    <mergeCell ref="B183:D183"/>
    <mergeCell ref="B184:D184"/>
    <mergeCell ref="B189:D189"/>
    <mergeCell ref="B190:D190"/>
    <mergeCell ref="B191:D191"/>
    <mergeCell ref="B192:D192"/>
    <mergeCell ref="A200:E200"/>
    <mergeCell ref="A197:E197"/>
    <mergeCell ref="B161:D161"/>
    <mergeCell ref="B162:D162"/>
    <mergeCell ref="A169:E169"/>
    <mergeCell ref="B170:D170"/>
    <mergeCell ref="A172:E172"/>
    <mergeCell ref="B173:D173"/>
    <mergeCell ref="B174:D174"/>
    <mergeCell ref="B178:D178"/>
    <mergeCell ref="B179:D179"/>
    <mergeCell ref="B171:D171"/>
    <mergeCell ref="B175:D175"/>
    <mergeCell ref="A176:E176"/>
    <mergeCell ref="B177:E177"/>
    <mergeCell ref="B49:D49"/>
    <mergeCell ref="A41:E41"/>
    <mergeCell ref="B42:D42"/>
    <mergeCell ref="B43:D43"/>
    <mergeCell ref="B46:D46"/>
    <mergeCell ref="B70:D70"/>
    <mergeCell ref="B57:D57"/>
    <mergeCell ref="A63:E63"/>
    <mergeCell ref="B64:D64"/>
    <mergeCell ref="B65:D65"/>
    <mergeCell ref="B129:D129"/>
    <mergeCell ref="B79:D79"/>
    <mergeCell ref="B80:D80"/>
    <mergeCell ref="B81:D81"/>
    <mergeCell ref="A82:E82"/>
    <mergeCell ref="A83:E83"/>
    <mergeCell ref="B84:D84"/>
    <mergeCell ref="B85:D85"/>
    <mergeCell ref="A90:E90"/>
    <mergeCell ref="B86:D86"/>
    <mergeCell ref="B94:D94"/>
    <mergeCell ref="B100:D100"/>
    <mergeCell ref="B101:D101"/>
    <mergeCell ref="B102:D102"/>
    <mergeCell ref="B103:D103"/>
    <mergeCell ref="B104:D104"/>
    <mergeCell ref="B95:D95"/>
    <mergeCell ref="B96:D96"/>
    <mergeCell ref="B97:D97"/>
    <mergeCell ref="B106:D106"/>
    <mergeCell ref="A111:E111"/>
    <mergeCell ref="B112:D112"/>
    <mergeCell ref="B113:D113"/>
    <mergeCell ref="B135:D135"/>
    <mergeCell ref="B153:D153"/>
    <mergeCell ref="A195:D195"/>
    <mergeCell ref="B139:D139"/>
    <mergeCell ref="A140:E140"/>
    <mergeCell ref="B141:D141"/>
    <mergeCell ref="B110:D110"/>
    <mergeCell ref="A114:E114"/>
    <mergeCell ref="B115:D115"/>
    <mergeCell ref="B116:D116"/>
    <mergeCell ref="B118:D118"/>
    <mergeCell ref="A119:E119"/>
    <mergeCell ref="B117:D117"/>
    <mergeCell ref="B124:D124"/>
    <mergeCell ref="A187:E187"/>
    <mergeCell ref="B130:D130"/>
    <mergeCell ref="B125:D125"/>
    <mergeCell ref="B126:D126"/>
    <mergeCell ref="B142:D142"/>
    <mergeCell ref="B143:D143"/>
    <mergeCell ref="B193:D193"/>
    <mergeCell ref="A160:E160"/>
    <mergeCell ref="B155:D155"/>
    <mergeCell ref="B136:D136"/>
    <mergeCell ref="A76:E76"/>
    <mergeCell ref="B122:D122"/>
    <mergeCell ref="A123:E123"/>
    <mergeCell ref="B131:D131"/>
    <mergeCell ref="A132:E132"/>
    <mergeCell ref="B133:D133"/>
    <mergeCell ref="B134:D134"/>
    <mergeCell ref="B127:D127"/>
    <mergeCell ref="A128:E128"/>
    <mergeCell ref="B121:D121"/>
    <mergeCell ref="B120:D120"/>
    <mergeCell ref="A108:E108"/>
    <mergeCell ref="B109:D109"/>
    <mergeCell ref="B87:D87"/>
    <mergeCell ref="A89:E89"/>
    <mergeCell ref="B107:D107"/>
    <mergeCell ref="A91:E91"/>
    <mergeCell ref="B92:D92"/>
    <mergeCell ref="B93:D93"/>
    <mergeCell ref="B98:D98"/>
    <mergeCell ref="B99:D99"/>
    <mergeCell ref="B105:D105"/>
    <mergeCell ref="A77:E77"/>
    <mergeCell ref="B78:D78"/>
    <mergeCell ref="C1:E1"/>
    <mergeCell ref="B2:E2"/>
    <mergeCell ref="B3:E3"/>
    <mergeCell ref="A21:E21"/>
    <mergeCell ref="A5:E5"/>
    <mergeCell ref="A6:E6"/>
    <mergeCell ref="B7:D7"/>
    <mergeCell ref="B66:D66"/>
    <mergeCell ref="A67:E67"/>
    <mergeCell ref="B47:D47"/>
    <mergeCell ref="B44:D44"/>
    <mergeCell ref="B16:D16"/>
    <mergeCell ref="B17:D17"/>
    <mergeCell ref="A15:E15"/>
    <mergeCell ref="B9:D9"/>
    <mergeCell ref="B10:D10"/>
    <mergeCell ref="B8:D8"/>
    <mergeCell ref="B12:D12"/>
    <mergeCell ref="A18:E18"/>
    <mergeCell ref="B19:D19"/>
    <mergeCell ref="B20:D20"/>
    <mergeCell ref="B51:D51"/>
    <mergeCell ref="A48:E48"/>
    <mergeCell ref="A25:E25"/>
    <mergeCell ref="A14:E14"/>
    <mergeCell ref="A13:E13"/>
    <mergeCell ref="B31:D31"/>
    <mergeCell ref="B24:D24"/>
    <mergeCell ref="B22:D22"/>
    <mergeCell ref="B23:D23"/>
    <mergeCell ref="B37:D37"/>
    <mergeCell ref="B38:D38"/>
    <mergeCell ref="B39:D39"/>
    <mergeCell ref="A36:E36"/>
    <mergeCell ref="A26:E26"/>
    <mergeCell ref="B27:D27"/>
    <mergeCell ref="B28:D28"/>
    <mergeCell ref="B29:D29"/>
    <mergeCell ref="B30:D30"/>
    <mergeCell ref="B75:D75"/>
    <mergeCell ref="A32:E32"/>
    <mergeCell ref="B33:D33"/>
    <mergeCell ref="B34:D34"/>
    <mergeCell ref="A58:E58"/>
    <mergeCell ref="B59:D59"/>
    <mergeCell ref="B53:D53"/>
    <mergeCell ref="B54:D54"/>
    <mergeCell ref="B62:D62"/>
    <mergeCell ref="B35:D35"/>
    <mergeCell ref="A52:E52"/>
    <mergeCell ref="A68:E68"/>
    <mergeCell ref="B71:D71"/>
    <mergeCell ref="B69:D69"/>
    <mergeCell ref="A72:E72"/>
    <mergeCell ref="B73:D73"/>
    <mergeCell ref="B60:D60"/>
    <mergeCell ref="B61:D61"/>
    <mergeCell ref="B74:D74"/>
    <mergeCell ref="B40:D40"/>
    <mergeCell ref="B50:D50"/>
    <mergeCell ref="B45:D45"/>
    <mergeCell ref="B55:D55"/>
    <mergeCell ref="B56:D56"/>
    <mergeCell ref="B158:D158"/>
    <mergeCell ref="B159:D159"/>
    <mergeCell ref="A137:E137"/>
    <mergeCell ref="B138:D138"/>
    <mergeCell ref="A144:E144"/>
    <mergeCell ref="B145:D145"/>
    <mergeCell ref="B146:D146"/>
    <mergeCell ref="A147:E147"/>
    <mergeCell ref="B148:D148"/>
    <mergeCell ref="B149:D149"/>
    <mergeCell ref="B150:D150"/>
    <mergeCell ref="A151:E151"/>
    <mergeCell ref="A152:E152"/>
    <mergeCell ref="B156:D156"/>
    <mergeCell ref="A157:E157"/>
    <mergeCell ref="B154:D154"/>
  </mergeCells>
  <phoneticPr fontId="1" type="noConversion"/>
  <pageMargins left="1.1811023622047245" right="0.39370078740157483" top="0.39370078740157483" bottom="0.59055118110236227" header="0" footer="0"/>
  <pageSetup paperSize="9" scale="80" firstPageNumber="208" fitToHeight="24" orientation="portrait" useFirstPageNumber="1" r:id="rId1"/>
  <headerFooter>
    <oddHeader>&amp;C&amp;P</oddHeader>
  </headerFooter>
  <rowBreaks count="1" manualBreakCount="1">
    <brk id="5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2.6</vt:lpstr>
      <vt:lpstr>'Приложение № 2.6'!Заголовки_для_печати</vt:lpstr>
      <vt:lpstr>'Приложение № 2.6'!Область_печати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Шеремет</cp:lastModifiedBy>
  <cp:lastPrinted>2020-12-29T07:56:37Z</cp:lastPrinted>
  <dcterms:created xsi:type="dcterms:W3CDTF">2019-12-13T13:54:36Z</dcterms:created>
  <dcterms:modified xsi:type="dcterms:W3CDTF">2020-12-29T07:58:07Z</dcterms:modified>
</cp:coreProperties>
</file>