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 2.1" sheetId="1" r:id="rId1"/>
  </sheets>
  <definedNames>
    <definedName name="_xlnm.Print_Titles" localSheetId="0">'Приложение № 2.1'!$7:$7</definedName>
    <definedName name="_xlnm.Print_Area" localSheetId="0">'Приложение № 2.1'!$A$1:$K$78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C41" i="1"/>
  <c r="D35" i="1"/>
  <c r="E35" i="1"/>
  <c r="F35" i="1"/>
  <c r="G35" i="1"/>
  <c r="H35" i="1"/>
  <c r="I35" i="1"/>
  <c r="J35" i="1"/>
  <c r="C35" i="1"/>
  <c r="D9" i="1" l="1"/>
  <c r="E9" i="1"/>
  <c r="F9" i="1"/>
  <c r="G9" i="1"/>
  <c r="H9" i="1"/>
  <c r="I9" i="1"/>
  <c r="J9" i="1"/>
  <c r="C9" i="1"/>
  <c r="D18" i="1"/>
  <c r="E18" i="1"/>
  <c r="F18" i="1"/>
  <c r="G18" i="1"/>
  <c r="H18" i="1"/>
  <c r="I18" i="1"/>
  <c r="J18" i="1"/>
  <c r="C18" i="1"/>
  <c r="D27" i="1"/>
  <c r="E27" i="1"/>
  <c r="F27" i="1"/>
  <c r="G27" i="1"/>
  <c r="H27" i="1"/>
  <c r="I27" i="1"/>
  <c r="J27" i="1"/>
  <c r="C27" i="1"/>
  <c r="D38" i="1"/>
  <c r="E38" i="1"/>
  <c r="F38" i="1"/>
  <c r="G38" i="1"/>
  <c r="H38" i="1"/>
  <c r="I38" i="1"/>
  <c r="J38" i="1"/>
  <c r="C38" i="1"/>
  <c r="K77" i="1"/>
  <c r="K75" i="1"/>
  <c r="K73" i="1"/>
  <c r="K71" i="1"/>
  <c r="K69" i="1"/>
  <c r="K67" i="1"/>
  <c r="K65" i="1"/>
  <c r="K63" i="1"/>
  <c r="K61" i="1"/>
  <c r="K60" i="1"/>
  <c r="K57" i="1"/>
  <c r="K55" i="1"/>
  <c r="K53" i="1"/>
  <c r="K51" i="1"/>
  <c r="K50" i="1"/>
  <c r="K48" i="1"/>
  <c r="K47" i="1"/>
  <c r="K46" i="1"/>
  <c r="K45" i="1"/>
  <c r="K44" i="1"/>
  <c r="K43" i="1"/>
  <c r="K42" i="1"/>
  <c r="K41" i="1"/>
  <c r="K40" i="1"/>
  <c r="K39" i="1"/>
  <c r="K37" i="1"/>
  <c r="K36" i="1"/>
  <c r="K33" i="1"/>
  <c r="K32" i="1"/>
  <c r="K31" i="1"/>
  <c r="K30" i="1"/>
  <c r="K29" i="1"/>
  <c r="K28" i="1"/>
  <c r="K26" i="1"/>
  <c r="K24" i="1"/>
  <c r="K22" i="1"/>
  <c r="K21" i="1"/>
  <c r="K20" i="1"/>
  <c r="K19" i="1"/>
  <c r="K16" i="1"/>
  <c r="K15" i="1"/>
  <c r="K14" i="1"/>
  <c r="K13" i="1"/>
  <c r="K12" i="1"/>
  <c r="K11" i="1"/>
  <c r="K10" i="1"/>
  <c r="D59" i="1"/>
  <c r="E59" i="1"/>
  <c r="F59" i="1"/>
  <c r="G59" i="1"/>
  <c r="H59" i="1"/>
  <c r="I59" i="1"/>
  <c r="J59" i="1"/>
  <c r="C59" i="1"/>
  <c r="K18" i="1" l="1"/>
  <c r="K27" i="1"/>
  <c r="K9" i="1"/>
  <c r="K59" i="1"/>
  <c r="K35" i="1"/>
  <c r="I8" i="1"/>
  <c r="G8" i="1"/>
  <c r="E8" i="1"/>
  <c r="J8" i="1"/>
  <c r="H8" i="1"/>
  <c r="F8" i="1"/>
  <c r="D8" i="1"/>
  <c r="K38" i="1"/>
  <c r="C8" i="1"/>
  <c r="C78" i="1" l="1"/>
  <c r="H78" i="1"/>
  <c r="I78" i="1"/>
  <c r="D78" i="1"/>
  <c r="J78" i="1"/>
  <c r="G78" i="1"/>
  <c r="F78" i="1"/>
  <c r="E78" i="1"/>
  <c r="K8" i="1"/>
  <c r="K78" i="1" l="1"/>
</calcChain>
</file>

<file path=xl/sharedStrings.xml><?xml version="1.0" encoding="utf-8"?>
<sst xmlns="http://schemas.openxmlformats.org/spreadsheetml/2006/main" count="68" uniqueCount="68">
  <si>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</si>
  <si>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</si>
  <si>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</si>
  <si>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</si>
  <si>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</si>
  <si>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</si>
  <si>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</si>
  <si>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</si>
  <si>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</si>
  <si>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</si>
  <si>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</si>
  <si>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</si>
  <si>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</si>
  <si>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</si>
  <si>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</si>
  <si>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</si>
  <si>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</si>
  <si>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</si>
  <si>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</si>
  <si>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</si>
  <si>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</si>
  <si>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</si>
  <si>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</si>
  <si>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</si>
  <si>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</si>
  <si>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</si>
  <si>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</si>
  <si>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</si>
  <si>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</si>
  <si>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</si>
  <si>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</si>
  <si>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</si>
  <si>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</si>
  <si>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</si>
  <si>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</si>
  <si>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</si>
  <si>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</si>
  <si>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</si>
  <si>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</si>
  <si>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</si>
  <si>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</si>
  <si>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</si>
  <si>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</si>
  <si>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</si>
  <si>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</si>
  <si>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</si>
  <si>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</si>
  <si>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</si>
  <si>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</si>
  <si>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</si>
  <si>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</si>
  <si>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</si>
  <si>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</si>
  <si>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</si>
  <si>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</si>
  <si>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</si>
  <si>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</si>
  <si>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</si>
  <si>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</si>
  <si>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</si>
  <si>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</si>
  <si>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</si>
  <si>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2.1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</si>
  <si>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</si>
  <si>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</si>
  <si>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</si>
  <si>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</si>
  <si>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Доходы республиканского бюджета в разрезе основных видов налоговых, неналоговых и иных обязательных платежей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</si>
</sst>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1" fontId="2" fillId="2" borderId="10" xfId="0" applyNumberFormat="1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5" fontId="2" fillId="4" borderId="8" xfId="1" applyNumberFormat="1" applyFont="1" applyFill="1" applyBorder="1" applyAlignment="1">
      <alignment horizontal="center" vertical="center"/>
    </xf>
    <xf numFmtId="165" fontId="2" fillId="4" borderId="9" xfId="1" applyNumberFormat="1" applyFont="1" applyFill="1" applyBorder="1" applyAlignment="1">
      <alignment horizontal="center" vertical="center"/>
    </xf>
    <xf numFmtId="165" fontId="2" fillId="2" borderId="11" xfId="1" applyNumberFormat="1" applyFont="1" applyFill="1" applyBorder="1" applyAlignment="1">
      <alignment horizontal="center" vertical="center"/>
    </xf>
    <xf numFmtId="165" fontId="2" fillId="2" borderId="12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tabSelected="1" zoomScaleNormal="100" zoomScaleSheetLayoutView="10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defaultColWidth="58.28515625" defaultRowHeight="15.75" x14ac:dyDescent="0.25"/>
  <cols>
    <col min="1" max="1" width="9" style="6" bestFit="1" customWidth="1"/>
    <col min="2" max="2" width="49.7109375" style="12" customWidth="1"/>
    <col min="3" max="3" width="15.7109375" style="13" bestFit="1" customWidth="1"/>
    <col min="4" max="5" width="14" style="13" bestFit="1" customWidth="1"/>
    <col min="6" max="8" width="12.7109375" style="13" bestFit="1" customWidth="1"/>
    <col min="9" max="9" width="15.5703125" style="13" bestFit="1" customWidth="1"/>
    <col min="10" max="10" width="12.7109375" style="13" bestFit="1" customWidth="1"/>
    <col min="11" max="11" width="15.7109375" style="13" bestFit="1" customWidth="1"/>
    <col min="12" max="12" width="17" style="13" customWidth="1"/>
    <col min="13" max="13" width="9" style="13" bestFit="1" customWidth="1"/>
    <col min="14" max="14" width="49.140625" style="13" customWidth="1"/>
    <col min="15" max="15" width="14.28515625" style="13" bestFit="1" customWidth="1"/>
    <col min="16" max="17" width="12.42578125" style="13" bestFit="1" customWidth="1"/>
    <col min="18" max="22" width="11.28515625" style="13" bestFit="1" customWidth="1"/>
    <col min="23" max="23" width="14.28515625" style="13" bestFit="1" customWidth="1"/>
    <col min="24" max="250" width="58.28515625" style="13"/>
    <col min="251" max="251" width="9" style="13" customWidth="1"/>
    <col min="252" max="252" width="60.28515625" style="13" customWidth="1"/>
    <col min="253" max="253" width="15.7109375" style="13" bestFit="1" customWidth="1"/>
    <col min="254" max="254" width="14.140625" style="13" bestFit="1" customWidth="1"/>
    <col min="255" max="255" width="14.140625" style="13" customWidth="1"/>
    <col min="256" max="256" width="14.140625" style="13" bestFit="1" customWidth="1"/>
    <col min="257" max="258" width="13.140625" style="13" bestFit="1" customWidth="1"/>
    <col min="259" max="259" width="14" style="13" customWidth="1"/>
    <col min="260" max="260" width="13.140625" style="13" customWidth="1"/>
    <col min="261" max="261" width="16.42578125" style="13" customWidth="1"/>
    <col min="262" max="262" width="18.5703125" style="13" customWidth="1"/>
    <col min="263" max="263" width="8.140625" style="13" bestFit="1" customWidth="1"/>
    <col min="264" max="506" width="58.28515625" style="13"/>
    <col min="507" max="507" width="9" style="13" customWidth="1"/>
    <col min="508" max="508" width="60.28515625" style="13" customWidth="1"/>
    <col min="509" max="509" width="15.7109375" style="13" bestFit="1" customWidth="1"/>
    <col min="510" max="510" width="14.140625" style="13" bestFit="1" customWidth="1"/>
    <col min="511" max="511" width="14.140625" style="13" customWidth="1"/>
    <col min="512" max="512" width="14.140625" style="13" bestFit="1" customWidth="1"/>
    <col min="513" max="514" width="13.140625" style="13" bestFit="1" customWidth="1"/>
    <col min="515" max="515" width="14" style="13" customWidth="1"/>
    <col min="516" max="516" width="13.140625" style="13" customWidth="1"/>
    <col min="517" max="517" width="16.42578125" style="13" customWidth="1"/>
    <col min="518" max="518" width="18.5703125" style="13" customWidth="1"/>
    <col min="519" max="519" width="8.140625" style="13" bestFit="1" customWidth="1"/>
    <col min="520" max="762" width="58.28515625" style="13"/>
    <col min="763" max="763" width="9" style="13" customWidth="1"/>
    <col min="764" max="764" width="60.28515625" style="13" customWidth="1"/>
    <col min="765" max="765" width="15.7109375" style="13" bestFit="1" customWidth="1"/>
    <col min="766" max="766" width="14.140625" style="13" bestFit="1" customWidth="1"/>
    <col min="767" max="767" width="14.140625" style="13" customWidth="1"/>
    <col min="768" max="768" width="14.140625" style="13" bestFit="1" customWidth="1"/>
    <col min="769" max="770" width="13.140625" style="13" bestFit="1" customWidth="1"/>
    <col min="771" max="771" width="14" style="13" customWidth="1"/>
    <col min="772" max="772" width="13.140625" style="13" customWidth="1"/>
    <col min="773" max="773" width="16.42578125" style="13" customWidth="1"/>
    <col min="774" max="774" width="18.5703125" style="13" customWidth="1"/>
    <col min="775" max="775" width="8.140625" style="13" bestFit="1" customWidth="1"/>
    <col min="776" max="1018" width="58.28515625" style="13"/>
    <col min="1019" max="1019" width="9" style="13" customWidth="1"/>
    <col min="1020" max="1020" width="60.28515625" style="13" customWidth="1"/>
    <col min="1021" max="1021" width="15.7109375" style="13" bestFit="1" customWidth="1"/>
    <col min="1022" max="1022" width="14.140625" style="13" bestFit="1" customWidth="1"/>
    <col min="1023" max="1023" width="14.140625" style="13" customWidth="1"/>
    <col min="1024" max="1024" width="14.140625" style="13" bestFit="1" customWidth="1"/>
    <col min="1025" max="1026" width="13.140625" style="13" bestFit="1" customWidth="1"/>
    <col min="1027" max="1027" width="14" style="13" customWidth="1"/>
    <col min="1028" max="1028" width="13.140625" style="13" customWidth="1"/>
    <col min="1029" max="1029" width="16.42578125" style="13" customWidth="1"/>
    <col min="1030" max="1030" width="18.5703125" style="13" customWidth="1"/>
    <col min="1031" max="1031" width="8.140625" style="13" bestFit="1" customWidth="1"/>
    <col min="1032" max="1274" width="58.28515625" style="13"/>
    <col min="1275" max="1275" width="9" style="13" customWidth="1"/>
    <col min="1276" max="1276" width="60.28515625" style="13" customWidth="1"/>
    <col min="1277" max="1277" width="15.7109375" style="13" bestFit="1" customWidth="1"/>
    <col min="1278" max="1278" width="14.140625" style="13" bestFit="1" customWidth="1"/>
    <col min="1279" max="1279" width="14.140625" style="13" customWidth="1"/>
    <col min="1280" max="1280" width="14.140625" style="13" bestFit="1" customWidth="1"/>
    <col min="1281" max="1282" width="13.140625" style="13" bestFit="1" customWidth="1"/>
    <col min="1283" max="1283" width="14" style="13" customWidth="1"/>
    <col min="1284" max="1284" width="13.140625" style="13" customWidth="1"/>
    <col min="1285" max="1285" width="16.42578125" style="13" customWidth="1"/>
    <col min="1286" max="1286" width="18.5703125" style="13" customWidth="1"/>
    <col min="1287" max="1287" width="8.140625" style="13" bestFit="1" customWidth="1"/>
    <col min="1288" max="1530" width="58.28515625" style="13"/>
    <col min="1531" max="1531" width="9" style="13" customWidth="1"/>
    <col min="1532" max="1532" width="60.28515625" style="13" customWidth="1"/>
    <col min="1533" max="1533" width="15.7109375" style="13" bestFit="1" customWidth="1"/>
    <col min="1534" max="1534" width="14.140625" style="13" bestFit="1" customWidth="1"/>
    <col min="1535" max="1535" width="14.140625" style="13" customWidth="1"/>
    <col min="1536" max="1536" width="14.140625" style="13" bestFit="1" customWidth="1"/>
    <col min="1537" max="1538" width="13.140625" style="13" bestFit="1" customWidth="1"/>
    <col min="1539" max="1539" width="14" style="13" customWidth="1"/>
    <col min="1540" max="1540" width="13.140625" style="13" customWidth="1"/>
    <col min="1541" max="1541" width="16.42578125" style="13" customWidth="1"/>
    <col min="1542" max="1542" width="18.5703125" style="13" customWidth="1"/>
    <col min="1543" max="1543" width="8.140625" style="13" bestFit="1" customWidth="1"/>
    <col min="1544" max="1786" width="58.28515625" style="13"/>
    <col min="1787" max="1787" width="9" style="13" customWidth="1"/>
    <col min="1788" max="1788" width="60.28515625" style="13" customWidth="1"/>
    <col min="1789" max="1789" width="15.7109375" style="13" bestFit="1" customWidth="1"/>
    <col min="1790" max="1790" width="14.140625" style="13" bestFit="1" customWidth="1"/>
    <col min="1791" max="1791" width="14.140625" style="13" customWidth="1"/>
    <col min="1792" max="1792" width="14.140625" style="13" bestFit="1" customWidth="1"/>
    <col min="1793" max="1794" width="13.140625" style="13" bestFit="1" customWidth="1"/>
    <col min="1795" max="1795" width="14" style="13" customWidth="1"/>
    <col min="1796" max="1796" width="13.140625" style="13" customWidth="1"/>
    <col min="1797" max="1797" width="16.42578125" style="13" customWidth="1"/>
    <col min="1798" max="1798" width="18.5703125" style="13" customWidth="1"/>
    <col min="1799" max="1799" width="8.140625" style="13" bestFit="1" customWidth="1"/>
    <col min="1800" max="2042" width="58.28515625" style="13"/>
    <col min="2043" max="2043" width="9" style="13" customWidth="1"/>
    <col min="2044" max="2044" width="60.28515625" style="13" customWidth="1"/>
    <col min="2045" max="2045" width="15.7109375" style="13" bestFit="1" customWidth="1"/>
    <col min="2046" max="2046" width="14.140625" style="13" bestFit="1" customWidth="1"/>
    <col min="2047" max="2047" width="14.140625" style="13" customWidth="1"/>
    <col min="2048" max="2048" width="14.140625" style="13" bestFit="1" customWidth="1"/>
    <col min="2049" max="2050" width="13.140625" style="13" bestFit="1" customWidth="1"/>
    <col min="2051" max="2051" width="14" style="13" customWidth="1"/>
    <col min="2052" max="2052" width="13.140625" style="13" customWidth="1"/>
    <col min="2053" max="2053" width="16.42578125" style="13" customWidth="1"/>
    <col min="2054" max="2054" width="18.5703125" style="13" customWidth="1"/>
    <col min="2055" max="2055" width="8.140625" style="13" bestFit="1" customWidth="1"/>
    <col min="2056" max="2298" width="58.28515625" style="13"/>
    <col min="2299" max="2299" width="9" style="13" customWidth="1"/>
    <col min="2300" max="2300" width="60.28515625" style="13" customWidth="1"/>
    <col min="2301" max="2301" width="15.7109375" style="13" bestFit="1" customWidth="1"/>
    <col min="2302" max="2302" width="14.140625" style="13" bestFit="1" customWidth="1"/>
    <col min="2303" max="2303" width="14.140625" style="13" customWidth="1"/>
    <col min="2304" max="2304" width="14.140625" style="13" bestFit="1" customWidth="1"/>
    <col min="2305" max="2306" width="13.140625" style="13" bestFit="1" customWidth="1"/>
    <col min="2307" max="2307" width="14" style="13" customWidth="1"/>
    <col min="2308" max="2308" width="13.140625" style="13" customWidth="1"/>
    <col min="2309" max="2309" width="16.42578125" style="13" customWidth="1"/>
    <col min="2310" max="2310" width="18.5703125" style="13" customWidth="1"/>
    <col min="2311" max="2311" width="8.140625" style="13" bestFit="1" customWidth="1"/>
    <col min="2312" max="2554" width="58.28515625" style="13"/>
    <col min="2555" max="2555" width="9" style="13" customWidth="1"/>
    <col min="2556" max="2556" width="60.28515625" style="13" customWidth="1"/>
    <col min="2557" max="2557" width="15.7109375" style="13" bestFit="1" customWidth="1"/>
    <col min="2558" max="2558" width="14.140625" style="13" bestFit="1" customWidth="1"/>
    <col min="2559" max="2559" width="14.140625" style="13" customWidth="1"/>
    <col min="2560" max="2560" width="14.140625" style="13" bestFit="1" customWidth="1"/>
    <col min="2561" max="2562" width="13.140625" style="13" bestFit="1" customWidth="1"/>
    <col min="2563" max="2563" width="14" style="13" customWidth="1"/>
    <col min="2564" max="2564" width="13.140625" style="13" customWidth="1"/>
    <col min="2565" max="2565" width="16.42578125" style="13" customWidth="1"/>
    <col min="2566" max="2566" width="18.5703125" style="13" customWidth="1"/>
    <col min="2567" max="2567" width="8.140625" style="13" bestFit="1" customWidth="1"/>
    <col min="2568" max="2810" width="58.28515625" style="13"/>
    <col min="2811" max="2811" width="9" style="13" customWidth="1"/>
    <col min="2812" max="2812" width="60.28515625" style="13" customWidth="1"/>
    <col min="2813" max="2813" width="15.7109375" style="13" bestFit="1" customWidth="1"/>
    <col min="2814" max="2814" width="14.140625" style="13" bestFit="1" customWidth="1"/>
    <col min="2815" max="2815" width="14.140625" style="13" customWidth="1"/>
    <col min="2816" max="2816" width="14.140625" style="13" bestFit="1" customWidth="1"/>
    <col min="2817" max="2818" width="13.140625" style="13" bestFit="1" customWidth="1"/>
    <col min="2819" max="2819" width="14" style="13" customWidth="1"/>
    <col min="2820" max="2820" width="13.140625" style="13" customWidth="1"/>
    <col min="2821" max="2821" width="16.42578125" style="13" customWidth="1"/>
    <col min="2822" max="2822" width="18.5703125" style="13" customWidth="1"/>
    <col min="2823" max="2823" width="8.140625" style="13" bestFit="1" customWidth="1"/>
    <col min="2824" max="3066" width="58.28515625" style="13"/>
    <col min="3067" max="3067" width="9" style="13" customWidth="1"/>
    <col min="3068" max="3068" width="60.28515625" style="13" customWidth="1"/>
    <col min="3069" max="3069" width="15.7109375" style="13" bestFit="1" customWidth="1"/>
    <col min="3070" max="3070" width="14.140625" style="13" bestFit="1" customWidth="1"/>
    <col min="3071" max="3071" width="14.140625" style="13" customWidth="1"/>
    <col min="3072" max="3072" width="14.140625" style="13" bestFit="1" customWidth="1"/>
    <col min="3073" max="3074" width="13.140625" style="13" bestFit="1" customWidth="1"/>
    <col min="3075" max="3075" width="14" style="13" customWidth="1"/>
    <col min="3076" max="3076" width="13.140625" style="13" customWidth="1"/>
    <col min="3077" max="3077" width="16.42578125" style="13" customWidth="1"/>
    <col min="3078" max="3078" width="18.5703125" style="13" customWidth="1"/>
    <col min="3079" max="3079" width="8.140625" style="13" bestFit="1" customWidth="1"/>
    <col min="3080" max="3322" width="58.28515625" style="13"/>
    <col min="3323" max="3323" width="9" style="13" customWidth="1"/>
    <col min="3324" max="3324" width="60.28515625" style="13" customWidth="1"/>
    <col min="3325" max="3325" width="15.7109375" style="13" bestFit="1" customWidth="1"/>
    <col min="3326" max="3326" width="14.140625" style="13" bestFit="1" customWidth="1"/>
    <col min="3327" max="3327" width="14.140625" style="13" customWidth="1"/>
    <col min="3328" max="3328" width="14.140625" style="13" bestFit="1" customWidth="1"/>
    <col min="3329" max="3330" width="13.140625" style="13" bestFit="1" customWidth="1"/>
    <col min="3331" max="3331" width="14" style="13" customWidth="1"/>
    <col min="3332" max="3332" width="13.140625" style="13" customWidth="1"/>
    <col min="3333" max="3333" width="16.42578125" style="13" customWidth="1"/>
    <col min="3334" max="3334" width="18.5703125" style="13" customWidth="1"/>
    <col min="3335" max="3335" width="8.140625" style="13" bestFit="1" customWidth="1"/>
    <col min="3336" max="3578" width="58.28515625" style="13"/>
    <col min="3579" max="3579" width="9" style="13" customWidth="1"/>
    <col min="3580" max="3580" width="60.28515625" style="13" customWidth="1"/>
    <col min="3581" max="3581" width="15.7109375" style="13" bestFit="1" customWidth="1"/>
    <col min="3582" max="3582" width="14.140625" style="13" bestFit="1" customWidth="1"/>
    <col min="3583" max="3583" width="14.140625" style="13" customWidth="1"/>
    <col min="3584" max="3584" width="14.140625" style="13" bestFit="1" customWidth="1"/>
    <col min="3585" max="3586" width="13.140625" style="13" bestFit="1" customWidth="1"/>
    <col min="3587" max="3587" width="14" style="13" customWidth="1"/>
    <col min="3588" max="3588" width="13.140625" style="13" customWidth="1"/>
    <col min="3589" max="3589" width="16.42578125" style="13" customWidth="1"/>
    <col min="3590" max="3590" width="18.5703125" style="13" customWidth="1"/>
    <col min="3591" max="3591" width="8.140625" style="13" bestFit="1" customWidth="1"/>
    <col min="3592" max="3834" width="58.28515625" style="13"/>
    <col min="3835" max="3835" width="9" style="13" customWidth="1"/>
    <col min="3836" max="3836" width="60.28515625" style="13" customWidth="1"/>
    <col min="3837" max="3837" width="15.7109375" style="13" bestFit="1" customWidth="1"/>
    <col min="3838" max="3838" width="14.140625" style="13" bestFit="1" customWidth="1"/>
    <col min="3839" max="3839" width="14.140625" style="13" customWidth="1"/>
    <col min="3840" max="3840" width="14.140625" style="13" bestFit="1" customWidth="1"/>
    <col min="3841" max="3842" width="13.140625" style="13" bestFit="1" customWidth="1"/>
    <col min="3843" max="3843" width="14" style="13" customWidth="1"/>
    <col min="3844" max="3844" width="13.140625" style="13" customWidth="1"/>
    <col min="3845" max="3845" width="16.42578125" style="13" customWidth="1"/>
    <col min="3846" max="3846" width="18.5703125" style="13" customWidth="1"/>
    <col min="3847" max="3847" width="8.140625" style="13" bestFit="1" customWidth="1"/>
    <col min="3848" max="4090" width="58.28515625" style="13"/>
    <col min="4091" max="4091" width="9" style="13" customWidth="1"/>
    <col min="4092" max="4092" width="60.28515625" style="13" customWidth="1"/>
    <col min="4093" max="4093" width="15.7109375" style="13" bestFit="1" customWidth="1"/>
    <col min="4094" max="4094" width="14.140625" style="13" bestFit="1" customWidth="1"/>
    <col min="4095" max="4095" width="14.140625" style="13" customWidth="1"/>
    <col min="4096" max="4096" width="14.140625" style="13" bestFit="1" customWidth="1"/>
    <col min="4097" max="4098" width="13.140625" style="13" bestFit="1" customWidth="1"/>
    <col min="4099" max="4099" width="14" style="13" customWidth="1"/>
    <col min="4100" max="4100" width="13.140625" style="13" customWidth="1"/>
    <col min="4101" max="4101" width="16.42578125" style="13" customWidth="1"/>
    <col min="4102" max="4102" width="18.5703125" style="13" customWidth="1"/>
    <col min="4103" max="4103" width="8.140625" style="13" bestFit="1" customWidth="1"/>
    <col min="4104" max="4346" width="58.28515625" style="13"/>
    <col min="4347" max="4347" width="9" style="13" customWidth="1"/>
    <col min="4348" max="4348" width="60.28515625" style="13" customWidth="1"/>
    <col min="4349" max="4349" width="15.7109375" style="13" bestFit="1" customWidth="1"/>
    <col min="4350" max="4350" width="14.140625" style="13" bestFit="1" customWidth="1"/>
    <col min="4351" max="4351" width="14.140625" style="13" customWidth="1"/>
    <col min="4352" max="4352" width="14.140625" style="13" bestFit="1" customWidth="1"/>
    <col min="4353" max="4354" width="13.140625" style="13" bestFit="1" customWidth="1"/>
    <col min="4355" max="4355" width="14" style="13" customWidth="1"/>
    <col min="4356" max="4356" width="13.140625" style="13" customWidth="1"/>
    <col min="4357" max="4357" width="16.42578125" style="13" customWidth="1"/>
    <col min="4358" max="4358" width="18.5703125" style="13" customWidth="1"/>
    <col min="4359" max="4359" width="8.140625" style="13" bestFit="1" customWidth="1"/>
    <col min="4360" max="4602" width="58.28515625" style="13"/>
    <col min="4603" max="4603" width="9" style="13" customWidth="1"/>
    <col min="4604" max="4604" width="60.28515625" style="13" customWidth="1"/>
    <col min="4605" max="4605" width="15.7109375" style="13" bestFit="1" customWidth="1"/>
    <col min="4606" max="4606" width="14.140625" style="13" bestFit="1" customWidth="1"/>
    <col min="4607" max="4607" width="14.140625" style="13" customWidth="1"/>
    <col min="4608" max="4608" width="14.140625" style="13" bestFit="1" customWidth="1"/>
    <col min="4609" max="4610" width="13.140625" style="13" bestFit="1" customWidth="1"/>
    <col min="4611" max="4611" width="14" style="13" customWidth="1"/>
    <col min="4612" max="4612" width="13.140625" style="13" customWidth="1"/>
    <col min="4613" max="4613" width="16.42578125" style="13" customWidth="1"/>
    <col min="4614" max="4614" width="18.5703125" style="13" customWidth="1"/>
    <col min="4615" max="4615" width="8.140625" style="13" bestFit="1" customWidth="1"/>
    <col min="4616" max="4858" width="58.28515625" style="13"/>
    <col min="4859" max="4859" width="9" style="13" customWidth="1"/>
    <col min="4860" max="4860" width="60.28515625" style="13" customWidth="1"/>
    <col min="4861" max="4861" width="15.7109375" style="13" bestFit="1" customWidth="1"/>
    <col min="4862" max="4862" width="14.140625" style="13" bestFit="1" customWidth="1"/>
    <col min="4863" max="4863" width="14.140625" style="13" customWidth="1"/>
    <col min="4864" max="4864" width="14.140625" style="13" bestFit="1" customWidth="1"/>
    <col min="4865" max="4866" width="13.140625" style="13" bestFit="1" customWidth="1"/>
    <col min="4867" max="4867" width="14" style="13" customWidth="1"/>
    <col min="4868" max="4868" width="13.140625" style="13" customWidth="1"/>
    <col min="4869" max="4869" width="16.42578125" style="13" customWidth="1"/>
    <col min="4870" max="4870" width="18.5703125" style="13" customWidth="1"/>
    <col min="4871" max="4871" width="8.140625" style="13" bestFit="1" customWidth="1"/>
    <col min="4872" max="5114" width="58.28515625" style="13"/>
    <col min="5115" max="5115" width="9" style="13" customWidth="1"/>
    <col min="5116" max="5116" width="60.28515625" style="13" customWidth="1"/>
    <col min="5117" max="5117" width="15.7109375" style="13" bestFit="1" customWidth="1"/>
    <col min="5118" max="5118" width="14.140625" style="13" bestFit="1" customWidth="1"/>
    <col min="5119" max="5119" width="14.140625" style="13" customWidth="1"/>
    <col min="5120" max="5120" width="14.140625" style="13" bestFit="1" customWidth="1"/>
    <col min="5121" max="5122" width="13.140625" style="13" bestFit="1" customWidth="1"/>
    <col min="5123" max="5123" width="14" style="13" customWidth="1"/>
    <col min="5124" max="5124" width="13.140625" style="13" customWidth="1"/>
    <col min="5125" max="5125" width="16.42578125" style="13" customWidth="1"/>
    <col min="5126" max="5126" width="18.5703125" style="13" customWidth="1"/>
    <col min="5127" max="5127" width="8.140625" style="13" bestFit="1" customWidth="1"/>
    <col min="5128" max="5370" width="58.28515625" style="13"/>
    <col min="5371" max="5371" width="9" style="13" customWidth="1"/>
    <col min="5372" max="5372" width="60.28515625" style="13" customWidth="1"/>
    <col min="5373" max="5373" width="15.7109375" style="13" bestFit="1" customWidth="1"/>
    <col min="5374" max="5374" width="14.140625" style="13" bestFit="1" customWidth="1"/>
    <col min="5375" max="5375" width="14.140625" style="13" customWidth="1"/>
    <col min="5376" max="5376" width="14.140625" style="13" bestFit="1" customWidth="1"/>
    <col min="5377" max="5378" width="13.140625" style="13" bestFit="1" customWidth="1"/>
    <col min="5379" max="5379" width="14" style="13" customWidth="1"/>
    <col min="5380" max="5380" width="13.140625" style="13" customWidth="1"/>
    <col min="5381" max="5381" width="16.42578125" style="13" customWidth="1"/>
    <col min="5382" max="5382" width="18.5703125" style="13" customWidth="1"/>
    <col min="5383" max="5383" width="8.140625" style="13" bestFit="1" customWidth="1"/>
    <col min="5384" max="5626" width="58.28515625" style="13"/>
    <col min="5627" max="5627" width="9" style="13" customWidth="1"/>
    <col min="5628" max="5628" width="60.28515625" style="13" customWidth="1"/>
    <col min="5629" max="5629" width="15.7109375" style="13" bestFit="1" customWidth="1"/>
    <col min="5630" max="5630" width="14.140625" style="13" bestFit="1" customWidth="1"/>
    <col min="5631" max="5631" width="14.140625" style="13" customWidth="1"/>
    <col min="5632" max="5632" width="14.140625" style="13" bestFit="1" customWidth="1"/>
    <col min="5633" max="5634" width="13.140625" style="13" bestFit="1" customWidth="1"/>
    <col min="5635" max="5635" width="14" style="13" customWidth="1"/>
    <col min="5636" max="5636" width="13.140625" style="13" customWidth="1"/>
    <col min="5637" max="5637" width="16.42578125" style="13" customWidth="1"/>
    <col min="5638" max="5638" width="18.5703125" style="13" customWidth="1"/>
    <col min="5639" max="5639" width="8.140625" style="13" bestFit="1" customWidth="1"/>
    <col min="5640" max="5882" width="58.28515625" style="13"/>
    <col min="5883" max="5883" width="9" style="13" customWidth="1"/>
    <col min="5884" max="5884" width="60.28515625" style="13" customWidth="1"/>
    <col min="5885" max="5885" width="15.7109375" style="13" bestFit="1" customWidth="1"/>
    <col min="5886" max="5886" width="14.140625" style="13" bestFit="1" customWidth="1"/>
    <col min="5887" max="5887" width="14.140625" style="13" customWidth="1"/>
    <col min="5888" max="5888" width="14.140625" style="13" bestFit="1" customWidth="1"/>
    <col min="5889" max="5890" width="13.140625" style="13" bestFit="1" customWidth="1"/>
    <col min="5891" max="5891" width="14" style="13" customWidth="1"/>
    <col min="5892" max="5892" width="13.140625" style="13" customWidth="1"/>
    <col min="5893" max="5893" width="16.42578125" style="13" customWidth="1"/>
    <col min="5894" max="5894" width="18.5703125" style="13" customWidth="1"/>
    <col min="5895" max="5895" width="8.140625" style="13" bestFit="1" customWidth="1"/>
    <col min="5896" max="6138" width="58.28515625" style="13"/>
    <col min="6139" max="6139" width="9" style="13" customWidth="1"/>
    <col min="6140" max="6140" width="60.28515625" style="13" customWidth="1"/>
    <col min="6141" max="6141" width="15.7109375" style="13" bestFit="1" customWidth="1"/>
    <col min="6142" max="6142" width="14.140625" style="13" bestFit="1" customWidth="1"/>
    <col min="6143" max="6143" width="14.140625" style="13" customWidth="1"/>
    <col min="6144" max="6144" width="14.140625" style="13" bestFit="1" customWidth="1"/>
    <col min="6145" max="6146" width="13.140625" style="13" bestFit="1" customWidth="1"/>
    <col min="6147" max="6147" width="14" style="13" customWidth="1"/>
    <col min="6148" max="6148" width="13.140625" style="13" customWidth="1"/>
    <col min="6149" max="6149" width="16.42578125" style="13" customWidth="1"/>
    <col min="6150" max="6150" width="18.5703125" style="13" customWidth="1"/>
    <col min="6151" max="6151" width="8.140625" style="13" bestFit="1" customWidth="1"/>
    <col min="6152" max="6394" width="58.28515625" style="13"/>
    <col min="6395" max="6395" width="9" style="13" customWidth="1"/>
    <col min="6396" max="6396" width="60.28515625" style="13" customWidth="1"/>
    <col min="6397" max="6397" width="15.7109375" style="13" bestFit="1" customWidth="1"/>
    <col min="6398" max="6398" width="14.140625" style="13" bestFit="1" customWidth="1"/>
    <col min="6399" max="6399" width="14.140625" style="13" customWidth="1"/>
    <col min="6400" max="6400" width="14.140625" style="13" bestFit="1" customWidth="1"/>
    <col min="6401" max="6402" width="13.140625" style="13" bestFit="1" customWidth="1"/>
    <col min="6403" max="6403" width="14" style="13" customWidth="1"/>
    <col min="6404" max="6404" width="13.140625" style="13" customWidth="1"/>
    <col min="6405" max="6405" width="16.42578125" style="13" customWidth="1"/>
    <col min="6406" max="6406" width="18.5703125" style="13" customWidth="1"/>
    <col min="6407" max="6407" width="8.140625" style="13" bestFit="1" customWidth="1"/>
    <col min="6408" max="6650" width="58.28515625" style="13"/>
    <col min="6651" max="6651" width="9" style="13" customWidth="1"/>
    <col min="6652" max="6652" width="60.28515625" style="13" customWidth="1"/>
    <col min="6653" max="6653" width="15.7109375" style="13" bestFit="1" customWidth="1"/>
    <col min="6654" max="6654" width="14.140625" style="13" bestFit="1" customWidth="1"/>
    <col min="6655" max="6655" width="14.140625" style="13" customWidth="1"/>
    <col min="6656" max="6656" width="14.140625" style="13" bestFit="1" customWidth="1"/>
    <col min="6657" max="6658" width="13.140625" style="13" bestFit="1" customWidth="1"/>
    <col min="6659" max="6659" width="14" style="13" customWidth="1"/>
    <col min="6660" max="6660" width="13.140625" style="13" customWidth="1"/>
    <col min="6661" max="6661" width="16.42578125" style="13" customWidth="1"/>
    <col min="6662" max="6662" width="18.5703125" style="13" customWidth="1"/>
    <col min="6663" max="6663" width="8.140625" style="13" bestFit="1" customWidth="1"/>
    <col min="6664" max="6906" width="58.28515625" style="13"/>
    <col min="6907" max="6907" width="9" style="13" customWidth="1"/>
    <col min="6908" max="6908" width="60.28515625" style="13" customWidth="1"/>
    <col min="6909" max="6909" width="15.7109375" style="13" bestFit="1" customWidth="1"/>
    <col min="6910" max="6910" width="14.140625" style="13" bestFit="1" customWidth="1"/>
    <col min="6911" max="6911" width="14.140625" style="13" customWidth="1"/>
    <col min="6912" max="6912" width="14.140625" style="13" bestFit="1" customWidth="1"/>
    <col min="6913" max="6914" width="13.140625" style="13" bestFit="1" customWidth="1"/>
    <col min="6915" max="6915" width="14" style="13" customWidth="1"/>
    <col min="6916" max="6916" width="13.140625" style="13" customWidth="1"/>
    <col min="6917" max="6917" width="16.42578125" style="13" customWidth="1"/>
    <col min="6918" max="6918" width="18.5703125" style="13" customWidth="1"/>
    <col min="6919" max="6919" width="8.140625" style="13" bestFit="1" customWidth="1"/>
    <col min="6920" max="7162" width="58.28515625" style="13"/>
    <col min="7163" max="7163" width="9" style="13" customWidth="1"/>
    <col min="7164" max="7164" width="60.28515625" style="13" customWidth="1"/>
    <col min="7165" max="7165" width="15.7109375" style="13" bestFit="1" customWidth="1"/>
    <col min="7166" max="7166" width="14.140625" style="13" bestFit="1" customWidth="1"/>
    <col min="7167" max="7167" width="14.140625" style="13" customWidth="1"/>
    <col min="7168" max="7168" width="14.140625" style="13" bestFit="1" customWidth="1"/>
    <col min="7169" max="7170" width="13.140625" style="13" bestFit="1" customWidth="1"/>
    <col min="7171" max="7171" width="14" style="13" customWidth="1"/>
    <col min="7172" max="7172" width="13.140625" style="13" customWidth="1"/>
    <col min="7173" max="7173" width="16.42578125" style="13" customWidth="1"/>
    <col min="7174" max="7174" width="18.5703125" style="13" customWidth="1"/>
    <col min="7175" max="7175" width="8.140625" style="13" bestFit="1" customWidth="1"/>
    <col min="7176" max="7418" width="58.28515625" style="13"/>
    <col min="7419" max="7419" width="9" style="13" customWidth="1"/>
    <col min="7420" max="7420" width="60.28515625" style="13" customWidth="1"/>
    <col min="7421" max="7421" width="15.7109375" style="13" bestFit="1" customWidth="1"/>
    <col min="7422" max="7422" width="14.140625" style="13" bestFit="1" customWidth="1"/>
    <col min="7423" max="7423" width="14.140625" style="13" customWidth="1"/>
    <col min="7424" max="7424" width="14.140625" style="13" bestFit="1" customWidth="1"/>
    <col min="7425" max="7426" width="13.140625" style="13" bestFit="1" customWidth="1"/>
    <col min="7427" max="7427" width="14" style="13" customWidth="1"/>
    <col min="7428" max="7428" width="13.140625" style="13" customWidth="1"/>
    <col min="7429" max="7429" width="16.42578125" style="13" customWidth="1"/>
    <col min="7430" max="7430" width="18.5703125" style="13" customWidth="1"/>
    <col min="7431" max="7431" width="8.140625" style="13" bestFit="1" customWidth="1"/>
    <col min="7432" max="7674" width="58.28515625" style="13"/>
    <col min="7675" max="7675" width="9" style="13" customWidth="1"/>
    <col min="7676" max="7676" width="60.28515625" style="13" customWidth="1"/>
    <col min="7677" max="7677" width="15.7109375" style="13" bestFit="1" customWidth="1"/>
    <col min="7678" max="7678" width="14.140625" style="13" bestFit="1" customWidth="1"/>
    <col min="7679" max="7679" width="14.140625" style="13" customWidth="1"/>
    <col min="7680" max="7680" width="14.140625" style="13" bestFit="1" customWidth="1"/>
    <col min="7681" max="7682" width="13.140625" style="13" bestFit="1" customWidth="1"/>
    <col min="7683" max="7683" width="14" style="13" customWidth="1"/>
    <col min="7684" max="7684" width="13.140625" style="13" customWidth="1"/>
    <col min="7685" max="7685" width="16.42578125" style="13" customWidth="1"/>
    <col min="7686" max="7686" width="18.5703125" style="13" customWidth="1"/>
    <col min="7687" max="7687" width="8.140625" style="13" bestFit="1" customWidth="1"/>
    <col min="7688" max="7930" width="58.28515625" style="13"/>
    <col min="7931" max="7931" width="9" style="13" customWidth="1"/>
    <col min="7932" max="7932" width="60.28515625" style="13" customWidth="1"/>
    <col min="7933" max="7933" width="15.7109375" style="13" bestFit="1" customWidth="1"/>
    <col min="7934" max="7934" width="14.140625" style="13" bestFit="1" customWidth="1"/>
    <col min="7935" max="7935" width="14.140625" style="13" customWidth="1"/>
    <col min="7936" max="7936" width="14.140625" style="13" bestFit="1" customWidth="1"/>
    <col min="7937" max="7938" width="13.140625" style="13" bestFit="1" customWidth="1"/>
    <col min="7939" max="7939" width="14" style="13" customWidth="1"/>
    <col min="7940" max="7940" width="13.140625" style="13" customWidth="1"/>
    <col min="7941" max="7941" width="16.42578125" style="13" customWidth="1"/>
    <col min="7942" max="7942" width="18.5703125" style="13" customWidth="1"/>
    <col min="7943" max="7943" width="8.140625" style="13" bestFit="1" customWidth="1"/>
    <col min="7944" max="8186" width="58.28515625" style="13"/>
    <col min="8187" max="8187" width="9" style="13" customWidth="1"/>
    <col min="8188" max="8188" width="60.28515625" style="13" customWidth="1"/>
    <col min="8189" max="8189" width="15.7109375" style="13" bestFit="1" customWidth="1"/>
    <col min="8190" max="8190" width="14.140625" style="13" bestFit="1" customWidth="1"/>
    <col min="8191" max="8191" width="14.140625" style="13" customWidth="1"/>
    <col min="8192" max="8192" width="14.140625" style="13" bestFit="1" customWidth="1"/>
    <col min="8193" max="8194" width="13.140625" style="13" bestFit="1" customWidth="1"/>
    <col min="8195" max="8195" width="14" style="13" customWidth="1"/>
    <col min="8196" max="8196" width="13.140625" style="13" customWidth="1"/>
    <col min="8197" max="8197" width="16.42578125" style="13" customWidth="1"/>
    <col min="8198" max="8198" width="18.5703125" style="13" customWidth="1"/>
    <col min="8199" max="8199" width="8.140625" style="13" bestFit="1" customWidth="1"/>
    <col min="8200" max="8442" width="58.28515625" style="13"/>
    <col min="8443" max="8443" width="9" style="13" customWidth="1"/>
    <col min="8444" max="8444" width="60.28515625" style="13" customWidth="1"/>
    <col min="8445" max="8445" width="15.7109375" style="13" bestFit="1" customWidth="1"/>
    <col min="8446" max="8446" width="14.140625" style="13" bestFit="1" customWidth="1"/>
    <col min="8447" max="8447" width="14.140625" style="13" customWidth="1"/>
    <col min="8448" max="8448" width="14.140625" style="13" bestFit="1" customWidth="1"/>
    <col min="8449" max="8450" width="13.140625" style="13" bestFit="1" customWidth="1"/>
    <col min="8451" max="8451" width="14" style="13" customWidth="1"/>
    <col min="8452" max="8452" width="13.140625" style="13" customWidth="1"/>
    <col min="8453" max="8453" width="16.42578125" style="13" customWidth="1"/>
    <col min="8454" max="8454" width="18.5703125" style="13" customWidth="1"/>
    <col min="8455" max="8455" width="8.140625" style="13" bestFit="1" customWidth="1"/>
    <col min="8456" max="8698" width="58.28515625" style="13"/>
    <col min="8699" max="8699" width="9" style="13" customWidth="1"/>
    <col min="8700" max="8700" width="60.28515625" style="13" customWidth="1"/>
    <col min="8701" max="8701" width="15.7109375" style="13" bestFit="1" customWidth="1"/>
    <col min="8702" max="8702" width="14.140625" style="13" bestFit="1" customWidth="1"/>
    <col min="8703" max="8703" width="14.140625" style="13" customWidth="1"/>
    <col min="8704" max="8704" width="14.140625" style="13" bestFit="1" customWidth="1"/>
    <col min="8705" max="8706" width="13.140625" style="13" bestFit="1" customWidth="1"/>
    <col min="8707" max="8707" width="14" style="13" customWidth="1"/>
    <col min="8708" max="8708" width="13.140625" style="13" customWidth="1"/>
    <col min="8709" max="8709" width="16.42578125" style="13" customWidth="1"/>
    <col min="8710" max="8710" width="18.5703125" style="13" customWidth="1"/>
    <col min="8711" max="8711" width="8.140625" style="13" bestFit="1" customWidth="1"/>
    <col min="8712" max="8954" width="58.28515625" style="13"/>
    <col min="8955" max="8955" width="9" style="13" customWidth="1"/>
    <col min="8956" max="8956" width="60.28515625" style="13" customWidth="1"/>
    <col min="8957" max="8957" width="15.7109375" style="13" bestFit="1" customWidth="1"/>
    <col min="8958" max="8958" width="14.140625" style="13" bestFit="1" customWidth="1"/>
    <col min="8959" max="8959" width="14.140625" style="13" customWidth="1"/>
    <col min="8960" max="8960" width="14.140625" style="13" bestFit="1" customWidth="1"/>
    <col min="8961" max="8962" width="13.140625" style="13" bestFit="1" customWidth="1"/>
    <col min="8963" max="8963" width="14" style="13" customWidth="1"/>
    <col min="8964" max="8964" width="13.140625" style="13" customWidth="1"/>
    <col min="8965" max="8965" width="16.42578125" style="13" customWidth="1"/>
    <col min="8966" max="8966" width="18.5703125" style="13" customWidth="1"/>
    <col min="8967" max="8967" width="8.140625" style="13" bestFit="1" customWidth="1"/>
    <col min="8968" max="9210" width="58.28515625" style="13"/>
    <col min="9211" max="9211" width="9" style="13" customWidth="1"/>
    <col min="9212" max="9212" width="60.28515625" style="13" customWidth="1"/>
    <col min="9213" max="9213" width="15.7109375" style="13" bestFit="1" customWidth="1"/>
    <col min="9214" max="9214" width="14.140625" style="13" bestFit="1" customWidth="1"/>
    <col min="9215" max="9215" width="14.140625" style="13" customWidth="1"/>
    <col min="9216" max="9216" width="14.140625" style="13" bestFit="1" customWidth="1"/>
    <col min="9217" max="9218" width="13.140625" style="13" bestFit="1" customWidth="1"/>
    <col min="9219" max="9219" width="14" style="13" customWidth="1"/>
    <col min="9220" max="9220" width="13.140625" style="13" customWidth="1"/>
    <col min="9221" max="9221" width="16.42578125" style="13" customWidth="1"/>
    <col min="9222" max="9222" width="18.5703125" style="13" customWidth="1"/>
    <col min="9223" max="9223" width="8.140625" style="13" bestFit="1" customWidth="1"/>
    <col min="9224" max="9466" width="58.28515625" style="13"/>
    <col min="9467" max="9467" width="9" style="13" customWidth="1"/>
    <col min="9468" max="9468" width="60.28515625" style="13" customWidth="1"/>
    <col min="9469" max="9469" width="15.7109375" style="13" bestFit="1" customWidth="1"/>
    <col min="9470" max="9470" width="14.140625" style="13" bestFit="1" customWidth="1"/>
    <col min="9471" max="9471" width="14.140625" style="13" customWidth="1"/>
    <col min="9472" max="9472" width="14.140625" style="13" bestFit="1" customWidth="1"/>
    <col min="9473" max="9474" width="13.140625" style="13" bestFit="1" customWidth="1"/>
    <col min="9475" max="9475" width="14" style="13" customWidth="1"/>
    <col min="9476" max="9476" width="13.140625" style="13" customWidth="1"/>
    <col min="9477" max="9477" width="16.42578125" style="13" customWidth="1"/>
    <col min="9478" max="9478" width="18.5703125" style="13" customWidth="1"/>
    <col min="9479" max="9479" width="8.140625" style="13" bestFit="1" customWidth="1"/>
    <col min="9480" max="9722" width="58.28515625" style="13"/>
    <col min="9723" max="9723" width="9" style="13" customWidth="1"/>
    <col min="9724" max="9724" width="60.28515625" style="13" customWidth="1"/>
    <col min="9725" max="9725" width="15.7109375" style="13" bestFit="1" customWidth="1"/>
    <col min="9726" max="9726" width="14.140625" style="13" bestFit="1" customWidth="1"/>
    <col min="9727" max="9727" width="14.140625" style="13" customWidth="1"/>
    <col min="9728" max="9728" width="14.140625" style="13" bestFit="1" customWidth="1"/>
    <col min="9729" max="9730" width="13.140625" style="13" bestFit="1" customWidth="1"/>
    <col min="9731" max="9731" width="14" style="13" customWidth="1"/>
    <col min="9732" max="9732" width="13.140625" style="13" customWidth="1"/>
    <col min="9733" max="9733" width="16.42578125" style="13" customWidth="1"/>
    <col min="9734" max="9734" width="18.5703125" style="13" customWidth="1"/>
    <col min="9735" max="9735" width="8.140625" style="13" bestFit="1" customWidth="1"/>
    <col min="9736" max="9978" width="58.28515625" style="13"/>
    <col min="9979" max="9979" width="9" style="13" customWidth="1"/>
    <col min="9980" max="9980" width="60.28515625" style="13" customWidth="1"/>
    <col min="9981" max="9981" width="15.7109375" style="13" bestFit="1" customWidth="1"/>
    <col min="9982" max="9982" width="14.140625" style="13" bestFit="1" customWidth="1"/>
    <col min="9983" max="9983" width="14.140625" style="13" customWidth="1"/>
    <col min="9984" max="9984" width="14.140625" style="13" bestFit="1" customWidth="1"/>
    <col min="9985" max="9986" width="13.140625" style="13" bestFit="1" customWidth="1"/>
    <col min="9987" max="9987" width="14" style="13" customWidth="1"/>
    <col min="9988" max="9988" width="13.140625" style="13" customWidth="1"/>
    <col min="9989" max="9989" width="16.42578125" style="13" customWidth="1"/>
    <col min="9990" max="9990" width="18.5703125" style="13" customWidth="1"/>
    <col min="9991" max="9991" width="8.140625" style="13" bestFit="1" customWidth="1"/>
    <col min="9992" max="10234" width="58.28515625" style="13"/>
    <col min="10235" max="10235" width="9" style="13" customWidth="1"/>
    <col min="10236" max="10236" width="60.28515625" style="13" customWidth="1"/>
    <col min="10237" max="10237" width="15.7109375" style="13" bestFit="1" customWidth="1"/>
    <col min="10238" max="10238" width="14.140625" style="13" bestFit="1" customWidth="1"/>
    <col min="10239" max="10239" width="14.140625" style="13" customWidth="1"/>
    <col min="10240" max="10240" width="14.140625" style="13" bestFit="1" customWidth="1"/>
    <col min="10241" max="10242" width="13.140625" style="13" bestFit="1" customWidth="1"/>
    <col min="10243" max="10243" width="14" style="13" customWidth="1"/>
    <col min="10244" max="10244" width="13.140625" style="13" customWidth="1"/>
    <col min="10245" max="10245" width="16.42578125" style="13" customWidth="1"/>
    <col min="10246" max="10246" width="18.5703125" style="13" customWidth="1"/>
    <col min="10247" max="10247" width="8.140625" style="13" bestFit="1" customWidth="1"/>
    <col min="10248" max="10490" width="58.28515625" style="13"/>
    <col min="10491" max="10491" width="9" style="13" customWidth="1"/>
    <col min="10492" max="10492" width="60.28515625" style="13" customWidth="1"/>
    <col min="10493" max="10493" width="15.7109375" style="13" bestFit="1" customWidth="1"/>
    <col min="10494" max="10494" width="14.140625" style="13" bestFit="1" customWidth="1"/>
    <col min="10495" max="10495" width="14.140625" style="13" customWidth="1"/>
    <col min="10496" max="10496" width="14.140625" style="13" bestFit="1" customWidth="1"/>
    <col min="10497" max="10498" width="13.140625" style="13" bestFit="1" customWidth="1"/>
    <col min="10499" max="10499" width="14" style="13" customWidth="1"/>
    <col min="10500" max="10500" width="13.140625" style="13" customWidth="1"/>
    <col min="10501" max="10501" width="16.42578125" style="13" customWidth="1"/>
    <col min="10502" max="10502" width="18.5703125" style="13" customWidth="1"/>
    <col min="10503" max="10503" width="8.140625" style="13" bestFit="1" customWidth="1"/>
    <col min="10504" max="10746" width="58.28515625" style="13"/>
    <col min="10747" max="10747" width="9" style="13" customWidth="1"/>
    <col min="10748" max="10748" width="60.28515625" style="13" customWidth="1"/>
    <col min="10749" max="10749" width="15.7109375" style="13" bestFit="1" customWidth="1"/>
    <col min="10750" max="10750" width="14.140625" style="13" bestFit="1" customWidth="1"/>
    <col min="10751" max="10751" width="14.140625" style="13" customWidth="1"/>
    <col min="10752" max="10752" width="14.140625" style="13" bestFit="1" customWidth="1"/>
    <col min="10753" max="10754" width="13.140625" style="13" bestFit="1" customWidth="1"/>
    <col min="10755" max="10755" width="14" style="13" customWidth="1"/>
    <col min="10756" max="10756" width="13.140625" style="13" customWidth="1"/>
    <col min="10757" max="10757" width="16.42578125" style="13" customWidth="1"/>
    <col min="10758" max="10758" width="18.5703125" style="13" customWidth="1"/>
    <col min="10759" max="10759" width="8.140625" style="13" bestFit="1" customWidth="1"/>
    <col min="10760" max="11002" width="58.28515625" style="13"/>
    <col min="11003" max="11003" width="9" style="13" customWidth="1"/>
    <col min="11004" max="11004" width="60.28515625" style="13" customWidth="1"/>
    <col min="11005" max="11005" width="15.7109375" style="13" bestFit="1" customWidth="1"/>
    <col min="11006" max="11006" width="14.140625" style="13" bestFit="1" customWidth="1"/>
    <col min="11007" max="11007" width="14.140625" style="13" customWidth="1"/>
    <col min="11008" max="11008" width="14.140625" style="13" bestFit="1" customWidth="1"/>
    <col min="11009" max="11010" width="13.140625" style="13" bestFit="1" customWidth="1"/>
    <col min="11011" max="11011" width="14" style="13" customWidth="1"/>
    <col min="11012" max="11012" width="13.140625" style="13" customWidth="1"/>
    <col min="11013" max="11013" width="16.42578125" style="13" customWidth="1"/>
    <col min="11014" max="11014" width="18.5703125" style="13" customWidth="1"/>
    <col min="11015" max="11015" width="8.140625" style="13" bestFit="1" customWidth="1"/>
    <col min="11016" max="11258" width="58.28515625" style="13"/>
    <col min="11259" max="11259" width="9" style="13" customWidth="1"/>
    <col min="11260" max="11260" width="60.28515625" style="13" customWidth="1"/>
    <col min="11261" max="11261" width="15.7109375" style="13" bestFit="1" customWidth="1"/>
    <col min="11262" max="11262" width="14.140625" style="13" bestFit="1" customWidth="1"/>
    <col min="11263" max="11263" width="14.140625" style="13" customWidth="1"/>
    <col min="11264" max="11264" width="14.140625" style="13" bestFit="1" customWidth="1"/>
    <col min="11265" max="11266" width="13.140625" style="13" bestFit="1" customWidth="1"/>
    <col min="11267" max="11267" width="14" style="13" customWidth="1"/>
    <col min="11268" max="11268" width="13.140625" style="13" customWidth="1"/>
    <col min="11269" max="11269" width="16.42578125" style="13" customWidth="1"/>
    <col min="11270" max="11270" width="18.5703125" style="13" customWidth="1"/>
    <col min="11271" max="11271" width="8.140625" style="13" bestFit="1" customWidth="1"/>
    <col min="11272" max="11514" width="58.28515625" style="13"/>
    <col min="11515" max="11515" width="9" style="13" customWidth="1"/>
    <col min="11516" max="11516" width="60.28515625" style="13" customWidth="1"/>
    <col min="11517" max="11517" width="15.7109375" style="13" bestFit="1" customWidth="1"/>
    <col min="11518" max="11518" width="14.140625" style="13" bestFit="1" customWidth="1"/>
    <col min="11519" max="11519" width="14.140625" style="13" customWidth="1"/>
    <col min="11520" max="11520" width="14.140625" style="13" bestFit="1" customWidth="1"/>
    <col min="11521" max="11522" width="13.140625" style="13" bestFit="1" customWidth="1"/>
    <col min="11523" max="11523" width="14" style="13" customWidth="1"/>
    <col min="11524" max="11524" width="13.140625" style="13" customWidth="1"/>
    <col min="11525" max="11525" width="16.42578125" style="13" customWidth="1"/>
    <col min="11526" max="11526" width="18.5703125" style="13" customWidth="1"/>
    <col min="11527" max="11527" width="8.140625" style="13" bestFit="1" customWidth="1"/>
    <col min="11528" max="11770" width="58.28515625" style="13"/>
    <col min="11771" max="11771" width="9" style="13" customWidth="1"/>
    <col min="11772" max="11772" width="60.28515625" style="13" customWidth="1"/>
    <col min="11773" max="11773" width="15.7109375" style="13" bestFit="1" customWidth="1"/>
    <col min="11774" max="11774" width="14.140625" style="13" bestFit="1" customWidth="1"/>
    <col min="11775" max="11775" width="14.140625" style="13" customWidth="1"/>
    <col min="11776" max="11776" width="14.140625" style="13" bestFit="1" customWidth="1"/>
    <col min="11777" max="11778" width="13.140625" style="13" bestFit="1" customWidth="1"/>
    <col min="11779" max="11779" width="14" style="13" customWidth="1"/>
    <col min="11780" max="11780" width="13.140625" style="13" customWidth="1"/>
    <col min="11781" max="11781" width="16.42578125" style="13" customWidth="1"/>
    <col min="11782" max="11782" width="18.5703125" style="13" customWidth="1"/>
    <col min="11783" max="11783" width="8.140625" style="13" bestFit="1" customWidth="1"/>
    <col min="11784" max="12026" width="58.28515625" style="13"/>
    <col min="12027" max="12027" width="9" style="13" customWidth="1"/>
    <col min="12028" max="12028" width="60.28515625" style="13" customWidth="1"/>
    <col min="12029" max="12029" width="15.7109375" style="13" bestFit="1" customWidth="1"/>
    <col min="12030" max="12030" width="14.140625" style="13" bestFit="1" customWidth="1"/>
    <col min="12031" max="12031" width="14.140625" style="13" customWidth="1"/>
    <col min="12032" max="12032" width="14.140625" style="13" bestFit="1" customWidth="1"/>
    <col min="12033" max="12034" width="13.140625" style="13" bestFit="1" customWidth="1"/>
    <col min="12035" max="12035" width="14" style="13" customWidth="1"/>
    <col min="12036" max="12036" width="13.140625" style="13" customWidth="1"/>
    <col min="12037" max="12037" width="16.42578125" style="13" customWidth="1"/>
    <col min="12038" max="12038" width="18.5703125" style="13" customWidth="1"/>
    <col min="12039" max="12039" width="8.140625" style="13" bestFit="1" customWidth="1"/>
    <col min="12040" max="12282" width="58.28515625" style="13"/>
    <col min="12283" max="12283" width="9" style="13" customWidth="1"/>
    <col min="12284" max="12284" width="60.28515625" style="13" customWidth="1"/>
    <col min="12285" max="12285" width="15.7109375" style="13" bestFit="1" customWidth="1"/>
    <col min="12286" max="12286" width="14.140625" style="13" bestFit="1" customWidth="1"/>
    <col min="12287" max="12287" width="14.140625" style="13" customWidth="1"/>
    <col min="12288" max="12288" width="14.140625" style="13" bestFit="1" customWidth="1"/>
    <col min="12289" max="12290" width="13.140625" style="13" bestFit="1" customWidth="1"/>
    <col min="12291" max="12291" width="14" style="13" customWidth="1"/>
    <col min="12292" max="12292" width="13.140625" style="13" customWidth="1"/>
    <col min="12293" max="12293" width="16.42578125" style="13" customWidth="1"/>
    <col min="12294" max="12294" width="18.5703125" style="13" customWidth="1"/>
    <col min="12295" max="12295" width="8.140625" style="13" bestFit="1" customWidth="1"/>
    <col min="12296" max="12538" width="58.28515625" style="13"/>
    <col min="12539" max="12539" width="9" style="13" customWidth="1"/>
    <col min="12540" max="12540" width="60.28515625" style="13" customWidth="1"/>
    <col min="12541" max="12541" width="15.7109375" style="13" bestFit="1" customWidth="1"/>
    <col min="12542" max="12542" width="14.140625" style="13" bestFit="1" customWidth="1"/>
    <col min="12543" max="12543" width="14.140625" style="13" customWidth="1"/>
    <col min="12544" max="12544" width="14.140625" style="13" bestFit="1" customWidth="1"/>
    <col min="12545" max="12546" width="13.140625" style="13" bestFit="1" customWidth="1"/>
    <col min="12547" max="12547" width="14" style="13" customWidth="1"/>
    <col min="12548" max="12548" width="13.140625" style="13" customWidth="1"/>
    <col min="12549" max="12549" width="16.42578125" style="13" customWidth="1"/>
    <col min="12550" max="12550" width="18.5703125" style="13" customWidth="1"/>
    <col min="12551" max="12551" width="8.140625" style="13" bestFit="1" customWidth="1"/>
    <col min="12552" max="12794" width="58.28515625" style="13"/>
    <col min="12795" max="12795" width="9" style="13" customWidth="1"/>
    <col min="12796" max="12796" width="60.28515625" style="13" customWidth="1"/>
    <col min="12797" max="12797" width="15.7109375" style="13" bestFit="1" customWidth="1"/>
    <col min="12798" max="12798" width="14.140625" style="13" bestFit="1" customWidth="1"/>
    <col min="12799" max="12799" width="14.140625" style="13" customWidth="1"/>
    <col min="12800" max="12800" width="14.140625" style="13" bestFit="1" customWidth="1"/>
    <col min="12801" max="12802" width="13.140625" style="13" bestFit="1" customWidth="1"/>
    <col min="12803" max="12803" width="14" style="13" customWidth="1"/>
    <col min="12804" max="12804" width="13.140625" style="13" customWidth="1"/>
    <col min="12805" max="12805" width="16.42578125" style="13" customWidth="1"/>
    <col min="12806" max="12806" width="18.5703125" style="13" customWidth="1"/>
    <col min="12807" max="12807" width="8.140625" style="13" bestFit="1" customWidth="1"/>
    <col min="12808" max="13050" width="58.28515625" style="13"/>
    <col min="13051" max="13051" width="9" style="13" customWidth="1"/>
    <col min="13052" max="13052" width="60.28515625" style="13" customWidth="1"/>
    <col min="13053" max="13053" width="15.7109375" style="13" bestFit="1" customWidth="1"/>
    <col min="13054" max="13054" width="14.140625" style="13" bestFit="1" customWidth="1"/>
    <col min="13055" max="13055" width="14.140625" style="13" customWidth="1"/>
    <col min="13056" max="13056" width="14.140625" style="13" bestFit="1" customWidth="1"/>
    <col min="13057" max="13058" width="13.140625" style="13" bestFit="1" customWidth="1"/>
    <col min="13059" max="13059" width="14" style="13" customWidth="1"/>
    <col min="13060" max="13060" width="13.140625" style="13" customWidth="1"/>
    <col min="13061" max="13061" width="16.42578125" style="13" customWidth="1"/>
    <col min="13062" max="13062" width="18.5703125" style="13" customWidth="1"/>
    <col min="13063" max="13063" width="8.140625" style="13" bestFit="1" customWidth="1"/>
    <col min="13064" max="13306" width="58.28515625" style="13"/>
    <col min="13307" max="13307" width="9" style="13" customWidth="1"/>
    <col min="13308" max="13308" width="60.28515625" style="13" customWidth="1"/>
    <col min="13309" max="13309" width="15.7109375" style="13" bestFit="1" customWidth="1"/>
    <col min="13310" max="13310" width="14.140625" style="13" bestFit="1" customWidth="1"/>
    <col min="13311" max="13311" width="14.140625" style="13" customWidth="1"/>
    <col min="13312" max="13312" width="14.140625" style="13" bestFit="1" customWidth="1"/>
    <col min="13313" max="13314" width="13.140625" style="13" bestFit="1" customWidth="1"/>
    <col min="13315" max="13315" width="14" style="13" customWidth="1"/>
    <col min="13316" max="13316" width="13.140625" style="13" customWidth="1"/>
    <col min="13317" max="13317" width="16.42578125" style="13" customWidth="1"/>
    <col min="13318" max="13318" width="18.5703125" style="13" customWidth="1"/>
    <col min="13319" max="13319" width="8.140625" style="13" bestFit="1" customWidth="1"/>
    <col min="13320" max="13562" width="58.28515625" style="13"/>
    <col min="13563" max="13563" width="9" style="13" customWidth="1"/>
    <col min="13564" max="13564" width="60.28515625" style="13" customWidth="1"/>
    <col min="13565" max="13565" width="15.7109375" style="13" bestFit="1" customWidth="1"/>
    <col min="13566" max="13566" width="14.140625" style="13" bestFit="1" customWidth="1"/>
    <col min="13567" max="13567" width="14.140625" style="13" customWidth="1"/>
    <col min="13568" max="13568" width="14.140625" style="13" bestFit="1" customWidth="1"/>
    <col min="13569" max="13570" width="13.140625" style="13" bestFit="1" customWidth="1"/>
    <col min="13571" max="13571" width="14" style="13" customWidth="1"/>
    <col min="13572" max="13572" width="13.140625" style="13" customWidth="1"/>
    <col min="13573" max="13573" width="16.42578125" style="13" customWidth="1"/>
    <col min="13574" max="13574" width="18.5703125" style="13" customWidth="1"/>
    <col min="13575" max="13575" width="8.140625" style="13" bestFit="1" customWidth="1"/>
    <col min="13576" max="13818" width="58.28515625" style="13"/>
    <col min="13819" max="13819" width="9" style="13" customWidth="1"/>
    <col min="13820" max="13820" width="60.28515625" style="13" customWidth="1"/>
    <col min="13821" max="13821" width="15.7109375" style="13" bestFit="1" customWidth="1"/>
    <col min="13822" max="13822" width="14.140625" style="13" bestFit="1" customWidth="1"/>
    <col min="13823" max="13823" width="14.140625" style="13" customWidth="1"/>
    <col min="13824" max="13824" width="14.140625" style="13" bestFit="1" customWidth="1"/>
    <col min="13825" max="13826" width="13.140625" style="13" bestFit="1" customWidth="1"/>
    <col min="13827" max="13827" width="14" style="13" customWidth="1"/>
    <col min="13828" max="13828" width="13.140625" style="13" customWidth="1"/>
    <col min="13829" max="13829" width="16.42578125" style="13" customWidth="1"/>
    <col min="13830" max="13830" width="18.5703125" style="13" customWidth="1"/>
    <col min="13831" max="13831" width="8.140625" style="13" bestFit="1" customWidth="1"/>
    <col min="13832" max="14074" width="58.28515625" style="13"/>
    <col min="14075" max="14075" width="9" style="13" customWidth="1"/>
    <col min="14076" max="14076" width="60.28515625" style="13" customWidth="1"/>
    <col min="14077" max="14077" width="15.7109375" style="13" bestFit="1" customWidth="1"/>
    <col min="14078" max="14078" width="14.140625" style="13" bestFit="1" customWidth="1"/>
    <col min="14079" max="14079" width="14.140625" style="13" customWidth="1"/>
    <col min="14080" max="14080" width="14.140625" style="13" bestFit="1" customWidth="1"/>
    <col min="14081" max="14082" width="13.140625" style="13" bestFit="1" customWidth="1"/>
    <col min="14083" max="14083" width="14" style="13" customWidth="1"/>
    <col min="14084" max="14084" width="13.140625" style="13" customWidth="1"/>
    <col min="14085" max="14085" width="16.42578125" style="13" customWidth="1"/>
    <col min="14086" max="14086" width="18.5703125" style="13" customWidth="1"/>
    <col min="14087" max="14087" width="8.140625" style="13" bestFit="1" customWidth="1"/>
    <col min="14088" max="14330" width="58.28515625" style="13"/>
    <col min="14331" max="14331" width="9" style="13" customWidth="1"/>
    <col min="14332" max="14332" width="60.28515625" style="13" customWidth="1"/>
    <col min="14333" max="14333" width="15.7109375" style="13" bestFit="1" customWidth="1"/>
    <col min="14334" max="14334" width="14.140625" style="13" bestFit="1" customWidth="1"/>
    <col min="14335" max="14335" width="14.140625" style="13" customWidth="1"/>
    <col min="14336" max="14336" width="14.140625" style="13" bestFit="1" customWidth="1"/>
    <col min="14337" max="14338" width="13.140625" style="13" bestFit="1" customWidth="1"/>
    <col min="14339" max="14339" width="14" style="13" customWidth="1"/>
    <col min="14340" max="14340" width="13.140625" style="13" customWidth="1"/>
    <col min="14341" max="14341" width="16.42578125" style="13" customWidth="1"/>
    <col min="14342" max="14342" width="18.5703125" style="13" customWidth="1"/>
    <col min="14343" max="14343" width="8.140625" style="13" bestFit="1" customWidth="1"/>
    <col min="14344" max="14586" width="58.28515625" style="13"/>
    <col min="14587" max="14587" width="9" style="13" customWidth="1"/>
    <col min="14588" max="14588" width="60.28515625" style="13" customWidth="1"/>
    <col min="14589" max="14589" width="15.7109375" style="13" bestFit="1" customWidth="1"/>
    <col min="14590" max="14590" width="14.140625" style="13" bestFit="1" customWidth="1"/>
    <col min="14591" max="14591" width="14.140625" style="13" customWidth="1"/>
    <col min="14592" max="14592" width="14.140625" style="13" bestFit="1" customWidth="1"/>
    <col min="14593" max="14594" width="13.140625" style="13" bestFit="1" customWidth="1"/>
    <col min="14595" max="14595" width="14" style="13" customWidth="1"/>
    <col min="14596" max="14596" width="13.140625" style="13" customWidth="1"/>
    <col min="14597" max="14597" width="16.42578125" style="13" customWidth="1"/>
    <col min="14598" max="14598" width="18.5703125" style="13" customWidth="1"/>
    <col min="14599" max="14599" width="8.140625" style="13" bestFit="1" customWidth="1"/>
    <col min="14600" max="14842" width="58.28515625" style="13"/>
    <col min="14843" max="14843" width="9" style="13" customWidth="1"/>
    <col min="14844" max="14844" width="60.28515625" style="13" customWidth="1"/>
    <col min="14845" max="14845" width="15.7109375" style="13" bestFit="1" customWidth="1"/>
    <col min="14846" max="14846" width="14.140625" style="13" bestFit="1" customWidth="1"/>
    <col min="14847" max="14847" width="14.140625" style="13" customWidth="1"/>
    <col min="14848" max="14848" width="14.140625" style="13" bestFit="1" customWidth="1"/>
    <col min="14849" max="14850" width="13.140625" style="13" bestFit="1" customWidth="1"/>
    <col min="14851" max="14851" width="14" style="13" customWidth="1"/>
    <col min="14852" max="14852" width="13.140625" style="13" customWidth="1"/>
    <col min="14853" max="14853" width="16.42578125" style="13" customWidth="1"/>
    <col min="14854" max="14854" width="18.5703125" style="13" customWidth="1"/>
    <col min="14855" max="14855" width="8.140625" style="13" bestFit="1" customWidth="1"/>
    <col min="14856" max="15098" width="58.28515625" style="13"/>
    <col min="15099" max="15099" width="9" style="13" customWidth="1"/>
    <col min="15100" max="15100" width="60.28515625" style="13" customWidth="1"/>
    <col min="15101" max="15101" width="15.7109375" style="13" bestFit="1" customWidth="1"/>
    <col min="15102" max="15102" width="14.140625" style="13" bestFit="1" customWidth="1"/>
    <col min="15103" max="15103" width="14.140625" style="13" customWidth="1"/>
    <col min="15104" max="15104" width="14.140625" style="13" bestFit="1" customWidth="1"/>
    <col min="15105" max="15106" width="13.140625" style="13" bestFit="1" customWidth="1"/>
    <col min="15107" max="15107" width="14" style="13" customWidth="1"/>
    <col min="15108" max="15108" width="13.140625" style="13" customWidth="1"/>
    <col min="15109" max="15109" width="16.42578125" style="13" customWidth="1"/>
    <col min="15110" max="15110" width="18.5703125" style="13" customWidth="1"/>
    <col min="15111" max="15111" width="8.140625" style="13" bestFit="1" customWidth="1"/>
    <col min="15112" max="15354" width="58.28515625" style="13"/>
    <col min="15355" max="15355" width="9" style="13" customWidth="1"/>
    <col min="15356" max="15356" width="60.28515625" style="13" customWidth="1"/>
    <col min="15357" max="15357" width="15.7109375" style="13" bestFit="1" customWidth="1"/>
    <col min="15358" max="15358" width="14.140625" style="13" bestFit="1" customWidth="1"/>
    <col min="15359" max="15359" width="14.140625" style="13" customWidth="1"/>
    <col min="15360" max="15360" width="14.140625" style="13" bestFit="1" customWidth="1"/>
    <col min="15361" max="15362" width="13.140625" style="13" bestFit="1" customWidth="1"/>
    <col min="15363" max="15363" width="14" style="13" customWidth="1"/>
    <col min="15364" max="15364" width="13.140625" style="13" customWidth="1"/>
    <col min="15365" max="15365" width="16.42578125" style="13" customWidth="1"/>
    <col min="15366" max="15366" width="18.5703125" style="13" customWidth="1"/>
    <col min="15367" max="15367" width="8.140625" style="13" bestFit="1" customWidth="1"/>
    <col min="15368" max="15610" width="58.28515625" style="13"/>
    <col min="15611" max="15611" width="9" style="13" customWidth="1"/>
    <col min="15612" max="15612" width="60.28515625" style="13" customWidth="1"/>
    <col min="15613" max="15613" width="15.7109375" style="13" bestFit="1" customWidth="1"/>
    <col min="15614" max="15614" width="14.140625" style="13" bestFit="1" customWidth="1"/>
    <col min="15615" max="15615" width="14.140625" style="13" customWidth="1"/>
    <col min="15616" max="15616" width="14.140625" style="13" bestFit="1" customWidth="1"/>
    <col min="15617" max="15618" width="13.140625" style="13" bestFit="1" customWidth="1"/>
    <col min="15619" max="15619" width="14" style="13" customWidth="1"/>
    <col min="15620" max="15620" width="13.140625" style="13" customWidth="1"/>
    <col min="15621" max="15621" width="16.42578125" style="13" customWidth="1"/>
    <col min="15622" max="15622" width="18.5703125" style="13" customWidth="1"/>
    <col min="15623" max="15623" width="8.140625" style="13" bestFit="1" customWidth="1"/>
    <col min="15624" max="15866" width="58.28515625" style="13"/>
    <col min="15867" max="15867" width="9" style="13" customWidth="1"/>
    <col min="15868" max="15868" width="60.28515625" style="13" customWidth="1"/>
    <col min="15869" max="15869" width="15.7109375" style="13" bestFit="1" customWidth="1"/>
    <col min="15870" max="15870" width="14.140625" style="13" bestFit="1" customWidth="1"/>
    <col min="15871" max="15871" width="14.140625" style="13" customWidth="1"/>
    <col min="15872" max="15872" width="14.140625" style="13" bestFit="1" customWidth="1"/>
    <col min="15873" max="15874" width="13.140625" style="13" bestFit="1" customWidth="1"/>
    <col min="15875" max="15875" width="14" style="13" customWidth="1"/>
    <col min="15876" max="15876" width="13.140625" style="13" customWidth="1"/>
    <col min="15877" max="15877" width="16.42578125" style="13" customWidth="1"/>
    <col min="15878" max="15878" width="18.5703125" style="13" customWidth="1"/>
    <col min="15879" max="15879" width="8.140625" style="13" bestFit="1" customWidth="1"/>
    <col min="15880" max="16122" width="58.28515625" style="13"/>
    <col min="16123" max="16123" width="9" style="13" customWidth="1"/>
    <col min="16124" max="16124" width="60.28515625" style="13" customWidth="1"/>
    <col min="16125" max="16125" width="15.7109375" style="13" bestFit="1" customWidth="1"/>
    <col min="16126" max="16126" width="14.140625" style="13" bestFit="1" customWidth="1"/>
    <col min="16127" max="16127" width="14.140625" style="13" customWidth="1"/>
    <col min="16128" max="16128" width="14.140625" style="13" bestFit="1" customWidth="1"/>
    <col min="16129" max="16130" width="13.140625" style="13" bestFit="1" customWidth="1"/>
    <col min="16131" max="16131" width="14" style="13" customWidth="1"/>
    <col min="16132" max="16132" width="13.140625" style="13" customWidth="1"/>
    <col min="16133" max="16133" width="16.42578125" style="13" customWidth="1"/>
    <col min="16134" max="16134" width="18.5703125" style="13" customWidth="1"/>
    <col min="16135" max="16135" width="8.140625" style="13" bestFit="1" customWidth="1"/>
    <col min="16136" max="16384" width="58.28515625" style="13"/>
  </cols>
  <sheetData>
    <row r="1" spans="1:11" x14ac:dyDescent="0.25">
      <c r="H1" s="14"/>
      <c r="I1" s="55" t="s">
        <v>62</v>
      </c>
      <c r="J1" s="55"/>
      <c r="K1" s="55"/>
    </row>
    <row r="2" spans="1:11" x14ac:dyDescent="0.25">
      <c r="H2" s="55" t="s">
        <v>63</v>
      </c>
      <c r="I2" s="55"/>
      <c r="J2" s="55"/>
      <c r="K2" s="55"/>
    </row>
    <row r="3" spans="1:11" x14ac:dyDescent="0.25">
      <c r="H3" s="14"/>
      <c r="I3" s="55" t="s">
        <v>61</v>
      </c>
      <c r="J3" s="55"/>
      <c r="K3" s="55"/>
    </row>
    <row r="5" spans="1:11" x14ac:dyDescent="0.25">
      <c r="A5" s="56" t="s">
        <v>67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6.5" thickBot="1" x14ac:dyDescent="0.3">
      <c r="B6" s="15"/>
      <c r="D6" s="14"/>
      <c r="E6" s="14"/>
      <c r="F6" s="14"/>
      <c r="G6" s="14"/>
      <c r="H6" s="14"/>
      <c r="I6" s="16"/>
      <c r="J6" s="14"/>
      <c r="K6" s="14" t="s">
        <v>0</v>
      </c>
    </row>
    <row r="7" spans="1:11" s="1" customFormat="1" ht="32.25" thickBot="1" x14ac:dyDescent="0.3">
      <c r="A7" s="7" t="s">
        <v>1</v>
      </c>
      <c r="B7" s="3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5" t="s">
        <v>11</v>
      </c>
    </row>
    <row r="8" spans="1:11" s="1" customFormat="1" ht="16.5" thickBot="1" x14ac:dyDescent="0.3">
      <c r="A8" s="35">
        <v>1000000</v>
      </c>
      <c r="B8" s="37" t="s">
        <v>12</v>
      </c>
      <c r="C8" s="38">
        <f t="shared" ref="C8:J8" si="0">SUM(C9+C18+C24+C26+C35+C38)</f>
        <v>771955491</v>
      </c>
      <c r="D8" s="38">
        <f t="shared" si="0"/>
        <v>170326888</v>
      </c>
      <c r="E8" s="38">
        <f t="shared" si="0"/>
        <v>39873490</v>
      </c>
      <c r="F8" s="38">
        <f t="shared" si="0"/>
        <v>31698949</v>
      </c>
      <c r="G8" s="38">
        <f t="shared" si="0"/>
        <v>13818045</v>
      </c>
      <c r="H8" s="38">
        <f t="shared" si="0"/>
        <v>12452564</v>
      </c>
      <c r="I8" s="38">
        <f t="shared" si="0"/>
        <v>9412338</v>
      </c>
      <c r="J8" s="38">
        <f t="shared" si="0"/>
        <v>3689976</v>
      </c>
      <c r="K8" s="39">
        <f>SUM(C8:J8)</f>
        <v>1053227741</v>
      </c>
    </row>
    <row r="9" spans="1:11" s="1" customFormat="1" x14ac:dyDescent="0.25">
      <c r="A9" s="17">
        <v>1010000</v>
      </c>
      <c r="B9" s="36" t="s">
        <v>13</v>
      </c>
      <c r="C9" s="40">
        <f>SUM(C10+C11+C13+C14+C15+C16)</f>
        <v>366198703</v>
      </c>
      <c r="D9" s="40">
        <f t="shared" ref="D9:J9" si="1">SUM(D10+D11+D13+D14+D15+D16)</f>
        <v>167137397</v>
      </c>
      <c r="E9" s="40">
        <f t="shared" si="1"/>
        <v>19636536</v>
      </c>
      <c r="F9" s="40">
        <f t="shared" si="1"/>
        <v>8915829</v>
      </c>
      <c r="G9" s="40">
        <f t="shared" si="1"/>
        <v>3739051</v>
      </c>
      <c r="H9" s="40">
        <f t="shared" si="1"/>
        <v>5541484</v>
      </c>
      <c r="I9" s="40">
        <f t="shared" si="1"/>
        <v>1928738</v>
      </c>
      <c r="J9" s="40">
        <f t="shared" si="1"/>
        <v>1108419</v>
      </c>
      <c r="K9" s="41">
        <f t="shared" ref="K9:K67" si="2">SUM(C9:J9)</f>
        <v>574206157</v>
      </c>
    </row>
    <row r="10" spans="1:11" s="1" customFormat="1" x14ac:dyDescent="0.25">
      <c r="A10" s="8">
        <v>1010100</v>
      </c>
      <c r="B10" s="11" t="s">
        <v>14</v>
      </c>
      <c r="C10" s="42"/>
      <c r="D10" s="42"/>
      <c r="E10" s="42"/>
      <c r="F10" s="42"/>
      <c r="G10" s="42"/>
      <c r="H10" s="42"/>
      <c r="I10" s="42"/>
      <c r="J10" s="42"/>
      <c r="K10" s="43">
        <f t="shared" si="2"/>
        <v>0</v>
      </c>
    </row>
    <row r="11" spans="1:11" s="1" customFormat="1" ht="31.5" x14ac:dyDescent="0.25">
      <c r="A11" s="8">
        <v>1010200</v>
      </c>
      <c r="B11" s="11" t="s">
        <v>15</v>
      </c>
      <c r="C11" s="42">
        <v>300023648</v>
      </c>
      <c r="D11" s="42">
        <v>153128316</v>
      </c>
      <c r="E11" s="42">
        <v>18314136</v>
      </c>
      <c r="F11" s="42">
        <v>8480829</v>
      </c>
      <c r="G11" s="42">
        <v>3251851</v>
      </c>
      <c r="H11" s="42">
        <v>5297884</v>
      </c>
      <c r="I11" s="42">
        <v>1772138</v>
      </c>
      <c r="J11" s="42">
        <v>812619</v>
      </c>
      <c r="K11" s="43">
        <f t="shared" si="2"/>
        <v>491081421</v>
      </c>
    </row>
    <row r="12" spans="1:11" s="1" customFormat="1" ht="31.5" x14ac:dyDescent="0.25">
      <c r="A12" s="19">
        <v>1010290</v>
      </c>
      <c r="B12" s="20" t="s">
        <v>16</v>
      </c>
      <c r="C12" s="44">
        <v>118028034</v>
      </c>
      <c r="D12" s="44">
        <v>33769006</v>
      </c>
      <c r="E12" s="44">
        <v>18314136</v>
      </c>
      <c r="F12" s="44">
        <v>8480829</v>
      </c>
      <c r="G12" s="44">
        <v>3251851</v>
      </c>
      <c r="H12" s="44">
        <v>5297884</v>
      </c>
      <c r="I12" s="44">
        <v>1772138</v>
      </c>
      <c r="J12" s="44">
        <v>812619</v>
      </c>
      <c r="K12" s="45">
        <f t="shared" si="2"/>
        <v>189726497</v>
      </c>
    </row>
    <row r="13" spans="1:11" s="1" customFormat="1" x14ac:dyDescent="0.25">
      <c r="A13" s="8">
        <v>1010400</v>
      </c>
      <c r="B13" s="11" t="s">
        <v>17</v>
      </c>
      <c r="C13" s="42">
        <v>2331600</v>
      </c>
      <c r="D13" s="42">
        <v>0</v>
      </c>
      <c r="E13" s="42">
        <v>1322400</v>
      </c>
      <c r="F13" s="42">
        <v>435000</v>
      </c>
      <c r="G13" s="42">
        <v>487200</v>
      </c>
      <c r="H13" s="42">
        <v>243600</v>
      </c>
      <c r="I13" s="42">
        <v>156600</v>
      </c>
      <c r="J13" s="42">
        <v>295800</v>
      </c>
      <c r="K13" s="43">
        <f t="shared" si="2"/>
        <v>5272200</v>
      </c>
    </row>
    <row r="14" spans="1:11" s="1" customFormat="1" ht="47.25" x14ac:dyDescent="0.25">
      <c r="A14" s="8">
        <v>1010600</v>
      </c>
      <c r="B14" s="11" t="s">
        <v>18</v>
      </c>
      <c r="C14" s="42">
        <v>12150205</v>
      </c>
      <c r="D14" s="42">
        <v>98705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3">
        <f t="shared" si="2"/>
        <v>12248910</v>
      </c>
    </row>
    <row r="15" spans="1:11" s="1" customFormat="1" ht="47.25" x14ac:dyDescent="0.25">
      <c r="A15" s="8">
        <v>1010601</v>
      </c>
      <c r="B15" s="11" t="s">
        <v>19</v>
      </c>
      <c r="C15" s="42">
        <v>6301252</v>
      </c>
      <c r="D15" s="42">
        <v>65430</v>
      </c>
      <c r="E15" s="42"/>
      <c r="F15" s="42"/>
      <c r="G15" s="42"/>
      <c r="H15" s="42"/>
      <c r="I15" s="42"/>
      <c r="J15" s="42"/>
      <c r="K15" s="43">
        <f t="shared" si="2"/>
        <v>6366682</v>
      </c>
    </row>
    <row r="16" spans="1:11" s="1" customFormat="1" x14ac:dyDescent="0.25">
      <c r="A16" s="8">
        <v>1010700</v>
      </c>
      <c r="B16" s="11" t="s">
        <v>20</v>
      </c>
      <c r="C16" s="42">
        <v>45391998</v>
      </c>
      <c r="D16" s="42">
        <v>13844946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3">
        <f t="shared" si="2"/>
        <v>59236944</v>
      </c>
    </row>
    <row r="17" spans="1:11" s="1" customFormat="1" x14ac:dyDescent="0.25">
      <c r="A17" s="19"/>
      <c r="B17" s="11"/>
      <c r="C17" s="42"/>
      <c r="D17" s="42"/>
      <c r="E17" s="42"/>
      <c r="F17" s="42"/>
      <c r="G17" s="42"/>
      <c r="H17" s="42"/>
      <c r="I17" s="42"/>
      <c r="J17" s="42"/>
      <c r="K17" s="43"/>
    </row>
    <row r="18" spans="1:11" s="2" customFormat="1" ht="31.5" x14ac:dyDescent="0.25">
      <c r="A18" s="8">
        <v>1020000</v>
      </c>
      <c r="B18" s="11" t="s">
        <v>21</v>
      </c>
      <c r="C18" s="42">
        <f t="shared" ref="C18:J18" si="3">SUM(C19:C22)</f>
        <v>31557744</v>
      </c>
      <c r="D18" s="42">
        <f t="shared" si="3"/>
        <v>135532</v>
      </c>
      <c r="E18" s="42">
        <f t="shared" si="3"/>
        <v>12539734</v>
      </c>
      <c r="F18" s="42">
        <f t="shared" si="3"/>
        <v>296922</v>
      </c>
      <c r="G18" s="42">
        <f t="shared" si="3"/>
        <v>4354516</v>
      </c>
      <c r="H18" s="42">
        <f t="shared" si="3"/>
        <v>135736</v>
      </c>
      <c r="I18" s="42">
        <f t="shared" si="3"/>
        <v>27168</v>
      </c>
      <c r="J18" s="42">
        <f t="shared" si="3"/>
        <v>128229</v>
      </c>
      <c r="K18" s="43">
        <f t="shared" si="2"/>
        <v>49175581</v>
      </c>
    </row>
    <row r="19" spans="1:11" s="1" customFormat="1" x14ac:dyDescent="0.25">
      <c r="A19" s="8">
        <v>1020100</v>
      </c>
      <c r="B19" s="11" t="s">
        <v>22</v>
      </c>
      <c r="C19" s="42"/>
      <c r="D19" s="42"/>
      <c r="E19" s="42"/>
      <c r="F19" s="42"/>
      <c r="G19" s="42"/>
      <c r="H19" s="42"/>
      <c r="I19" s="42"/>
      <c r="J19" s="42"/>
      <c r="K19" s="43">
        <f t="shared" si="2"/>
        <v>0</v>
      </c>
    </row>
    <row r="20" spans="1:11" s="1" customFormat="1" ht="31.5" x14ac:dyDescent="0.25">
      <c r="A20" s="8">
        <v>1020200</v>
      </c>
      <c r="B20" s="11" t="s">
        <v>23</v>
      </c>
      <c r="C20" s="42">
        <v>29254544</v>
      </c>
      <c r="D20" s="42"/>
      <c r="E20" s="42">
        <v>12345325</v>
      </c>
      <c r="F20" s="42">
        <v>128617</v>
      </c>
      <c r="G20" s="42">
        <v>4267814</v>
      </c>
      <c r="H20" s="42">
        <v>26417</v>
      </c>
      <c r="I20" s="42"/>
      <c r="J20" s="42">
        <v>79370</v>
      </c>
      <c r="K20" s="43">
        <f t="shared" si="2"/>
        <v>46102087</v>
      </c>
    </row>
    <row r="21" spans="1:11" s="2" customFormat="1" ht="31.5" x14ac:dyDescent="0.25">
      <c r="A21" s="8">
        <v>1020400</v>
      </c>
      <c r="B21" s="18" t="s">
        <v>24</v>
      </c>
      <c r="C21" s="42">
        <v>675228</v>
      </c>
      <c r="D21" s="42"/>
      <c r="E21" s="42"/>
      <c r="F21" s="42"/>
      <c r="G21" s="42">
        <v>35031</v>
      </c>
      <c r="H21" s="42"/>
      <c r="I21" s="42"/>
      <c r="J21" s="42"/>
      <c r="K21" s="43">
        <f t="shared" si="2"/>
        <v>710259</v>
      </c>
    </row>
    <row r="22" spans="1:11" s="1" customFormat="1" x14ac:dyDescent="0.25">
      <c r="A22" s="8">
        <v>1020500</v>
      </c>
      <c r="B22" s="11" t="s">
        <v>25</v>
      </c>
      <c r="C22" s="42">
        <v>1627972</v>
      </c>
      <c r="D22" s="42">
        <v>135532</v>
      </c>
      <c r="E22" s="42">
        <v>194409</v>
      </c>
      <c r="F22" s="42">
        <v>168305</v>
      </c>
      <c r="G22" s="42">
        <v>51671</v>
      </c>
      <c r="H22" s="42">
        <v>109319</v>
      </c>
      <c r="I22" s="42">
        <v>27168</v>
      </c>
      <c r="J22" s="42">
        <v>48859</v>
      </c>
      <c r="K22" s="43">
        <f t="shared" si="2"/>
        <v>2363235</v>
      </c>
    </row>
    <row r="23" spans="1:11" s="1" customFormat="1" x14ac:dyDescent="0.25">
      <c r="A23" s="8"/>
      <c r="B23" s="11"/>
      <c r="C23" s="42"/>
      <c r="D23" s="42"/>
      <c r="E23" s="42"/>
      <c r="F23" s="42"/>
      <c r="G23" s="42"/>
      <c r="H23" s="42"/>
      <c r="I23" s="42"/>
      <c r="J23" s="42"/>
      <c r="K23" s="43"/>
    </row>
    <row r="24" spans="1:11" s="1" customFormat="1" x14ac:dyDescent="0.25">
      <c r="A24" s="8">
        <v>1040000</v>
      </c>
      <c r="B24" s="11" t="s">
        <v>26</v>
      </c>
      <c r="C24" s="42"/>
      <c r="D24" s="42"/>
      <c r="E24" s="42"/>
      <c r="F24" s="42"/>
      <c r="G24" s="42"/>
      <c r="H24" s="42"/>
      <c r="I24" s="42"/>
      <c r="J24" s="42"/>
      <c r="K24" s="43">
        <f t="shared" si="2"/>
        <v>0</v>
      </c>
    </row>
    <row r="25" spans="1:11" s="1" customFormat="1" x14ac:dyDescent="0.25">
      <c r="A25" s="19"/>
      <c r="B25" s="20"/>
      <c r="C25" s="42"/>
      <c r="D25" s="42"/>
      <c r="E25" s="42"/>
      <c r="F25" s="42"/>
      <c r="G25" s="42"/>
      <c r="H25" s="42"/>
      <c r="I25" s="42"/>
      <c r="J25" s="42"/>
      <c r="K25" s="43"/>
    </row>
    <row r="26" spans="1:11" s="1" customFormat="1" ht="31.5" x14ac:dyDescent="0.25">
      <c r="A26" s="8">
        <v>1050000</v>
      </c>
      <c r="B26" s="11" t="s">
        <v>27</v>
      </c>
      <c r="C26" s="42">
        <v>11966470</v>
      </c>
      <c r="D26" s="42">
        <v>2686983</v>
      </c>
      <c r="E26" s="42">
        <v>1845955</v>
      </c>
      <c r="F26" s="42">
        <v>17470731</v>
      </c>
      <c r="G26" s="42">
        <v>1912673</v>
      </c>
      <c r="H26" s="42">
        <v>3105794</v>
      </c>
      <c r="I26" s="42">
        <v>6208467</v>
      </c>
      <c r="J26" s="42">
        <v>1102900</v>
      </c>
      <c r="K26" s="43">
        <f t="shared" si="2"/>
        <v>46299973</v>
      </c>
    </row>
    <row r="27" spans="1:11" s="1" customFormat="1" x14ac:dyDescent="0.25">
      <c r="A27" s="8">
        <v>1050100</v>
      </c>
      <c r="B27" s="11" t="s">
        <v>28</v>
      </c>
      <c r="C27" s="42">
        <f>SUM(C28:C29)</f>
        <v>3351168</v>
      </c>
      <c r="D27" s="42">
        <f t="shared" ref="D27:J27" si="4">SUM(D28:D29)</f>
        <v>31713</v>
      </c>
      <c r="E27" s="42">
        <f t="shared" si="4"/>
        <v>0</v>
      </c>
      <c r="F27" s="42">
        <f t="shared" si="4"/>
        <v>0</v>
      </c>
      <c r="G27" s="42">
        <f t="shared" si="4"/>
        <v>0</v>
      </c>
      <c r="H27" s="42">
        <f t="shared" si="4"/>
        <v>0</v>
      </c>
      <c r="I27" s="42">
        <f t="shared" si="4"/>
        <v>0</v>
      </c>
      <c r="J27" s="42">
        <f t="shared" si="4"/>
        <v>0</v>
      </c>
      <c r="K27" s="43">
        <f t="shared" si="2"/>
        <v>3382881</v>
      </c>
    </row>
    <row r="28" spans="1:11" s="1" customFormat="1" ht="31.5" x14ac:dyDescent="0.25">
      <c r="A28" s="19">
        <v>1050101</v>
      </c>
      <c r="B28" s="20" t="s">
        <v>29</v>
      </c>
      <c r="C28" s="44">
        <v>179525</v>
      </c>
      <c r="D28" s="44"/>
      <c r="E28" s="44"/>
      <c r="F28" s="44"/>
      <c r="G28" s="44"/>
      <c r="H28" s="44"/>
      <c r="I28" s="44"/>
      <c r="J28" s="44"/>
      <c r="K28" s="45">
        <f t="shared" si="2"/>
        <v>179525</v>
      </c>
    </row>
    <row r="29" spans="1:11" s="1" customFormat="1" ht="31.5" x14ac:dyDescent="0.25">
      <c r="A29" s="19">
        <v>1050102</v>
      </c>
      <c r="B29" s="20" t="s">
        <v>30</v>
      </c>
      <c r="C29" s="44">
        <v>3171643</v>
      </c>
      <c r="D29" s="44">
        <v>31713</v>
      </c>
      <c r="E29" s="44"/>
      <c r="F29" s="44"/>
      <c r="G29" s="44"/>
      <c r="H29" s="44"/>
      <c r="I29" s="44"/>
      <c r="J29" s="44"/>
      <c r="K29" s="45">
        <f t="shared" si="2"/>
        <v>3203356</v>
      </c>
    </row>
    <row r="30" spans="1:11" s="1" customFormat="1" ht="47.25" x14ac:dyDescent="0.25">
      <c r="A30" s="8">
        <v>1050200</v>
      </c>
      <c r="B30" s="11" t="s">
        <v>31</v>
      </c>
      <c r="C30" s="42">
        <v>7191514</v>
      </c>
      <c r="D30" s="42">
        <v>2655270</v>
      </c>
      <c r="E30" s="42">
        <v>1349030</v>
      </c>
      <c r="F30" s="42">
        <v>1223695</v>
      </c>
      <c r="G30" s="42">
        <v>14471</v>
      </c>
      <c r="H30" s="42">
        <v>453527</v>
      </c>
      <c r="I30" s="42">
        <v>229465</v>
      </c>
      <c r="J30" s="42">
        <v>403078</v>
      </c>
      <c r="K30" s="43">
        <f t="shared" si="2"/>
        <v>13520050</v>
      </c>
    </row>
    <row r="31" spans="1:11" s="1" customFormat="1" ht="63" x14ac:dyDescent="0.25">
      <c r="A31" s="8">
        <v>1050400</v>
      </c>
      <c r="B31" s="11" t="s">
        <v>32</v>
      </c>
      <c r="C31" s="42"/>
      <c r="D31" s="42"/>
      <c r="E31" s="42">
        <v>205040</v>
      </c>
      <c r="F31" s="42">
        <v>8013032</v>
      </c>
      <c r="G31" s="42">
        <v>1246980</v>
      </c>
      <c r="H31" s="42">
        <v>1253885</v>
      </c>
      <c r="I31" s="42">
        <v>3191026</v>
      </c>
      <c r="J31" s="42">
        <v>153228</v>
      </c>
      <c r="K31" s="43">
        <f t="shared" si="2"/>
        <v>14063191</v>
      </c>
    </row>
    <row r="32" spans="1:11" s="1" customFormat="1" ht="31.5" x14ac:dyDescent="0.25">
      <c r="A32" s="8">
        <v>1051100</v>
      </c>
      <c r="B32" s="11" t="s">
        <v>33</v>
      </c>
      <c r="C32" s="42">
        <v>1066233</v>
      </c>
      <c r="D32" s="42"/>
      <c r="E32" s="42">
        <v>223181</v>
      </c>
      <c r="F32" s="42">
        <v>1230180</v>
      </c>
      <c r="G32" s="42">
        <v>28040</v>
      </c>
      <c r="H32" s="42">
        <v>745218</v>
      </c>
      <c r="I32" s="42">
        <v>1005289</v>
      </c>
      <c r="J32" s="42">
        <v>455386</v>
      </c>
      <c r="K32" s="43">
        <f t="shared" si="2"/>
        <v>4753527</v>
      </c>
    </row>
    <row r="33" spans="1:11" s="2" customFormat="1" ht="31.5" x14ac:dyDescent="0.25">
      <c r="A33" s="8">
        <v>1051200</v>
      </c>
      <c r="B33" s="11" t="s">
        <v>34</v>
      </c>
      <c r="C33" s="42"/>
      <c r="D33" s="42"/>
      <c r="E33" s="42">
        <v>68704</v>
      </c>
      <c r="F33" s="42">
        <v>6995036</v>
      </c>
      <c r="G33" s="42">
        <v>623182</v>
      </c>
      <c r="H33" s="42">
        <v>651666</v>
      </c>
      <c r="I33" s="42">
        <v>1781490</v>
      </c>
      <c r="J33" s="42">
        <v>91208</v>
      </c>
      <c r="K33" s="43">
        <f t="shared" si="2"/>
        <v>10211286</v>
      </c>
    </row>
    <row r="34" spans="1:11" s="2" customFormat="1" x14ac:dyDescent="0.25">
      <c r="A34" s="19"/>
      <c r="B34" s="20"/>
      <c r="C34" s="44"/>
      <c r="D34" s="44"/>
      <c r="E34" s="44"/>
      <c r="F34" s="44"/>
      <c r="G34" s="44"/>
      <c r="H34" s="44"/>
      <c r="I34" s="44"/>
      <c r="J34" s="44"/>
      <c r="K34" s="45"/>
    </row>
    <row r="35" spans="1:11" s="1" customFormat="1" ht="31.5" x14ac:dyDescent="0.25">
      <c r="A35" s="8">
        <v>1060000</v>
      </c>
      <c r="B35" s="11" t="s">
        <v>35</v>
      </c>
      <c r="C35" s="42">
        <f>SUM(C36)</f>
        <v>348069020</v>
      </c>
      <c r="D35" s="42">
        <f t="shared" ref="D35:J35" si="5">SUM(D36)</f>
        <v>0</v>
      </c>
      <c r="E35" s="42">
        <f t="shared" si="5"/>
        <v>0</v>
      </c>
      <c r="F35" s="42">
        <f t="shared" si="5"/>
        <v>0</v>
      </c>
      <c r="G35" s="42">
        <f t="shared" si="5"/>
        <v>0</v>
      </c>
      <c r="H35" s="42">
        <f t="shared" si="5"/>
        <v>0</v>
      </c>
      <c r="I35" s="42">
        <f t="shared" si="5"/>
        <v>0</v>
      </c>
      <c r="J35" s="42">
        <f t="shared" si="5"/>
        <v>0</v>
      </c>
      <c r="K35" s="43">
        <f t="shared" si="2"/>
        <v>348069020</v>
      </c>
    </row>
    <row r="36" spans="1:11" s="1" customFormat="1" x14ac:dyDescent="0.25">
      <c r="A36" s="19">
        <v>1060400</v>
      </c>
      <c r="B36" s="20" t="s">
        <v>66</v>
      </c>
      <c r="C36" s="44">
        <v>348069020</v>
      </c>
      <c r="D36" s="44"/>
      <c r="E36" s="44"/>
      <c r="F36" s="44"/>
      <c r="G36" s="44"/>
      <c r="H36" s="44"/>
      <c r="I36" s="44"/>
      <c r="J36" s="44"/>
      <c r="K36" s="45">
        <f t="shared" si="2"/>
        <v>348069020</v>
      </c>
    </row>
    <row r="37" spans="1:11" s="1" customFormat="1" x14ac:dyDescent="0.25">
      <c r="A37" s="8"/>
      <c r="B37" s="11"/>
      <c r="C37" s="44"/>
      <c r="D37" s="44"/>
      <c r="E37" s="44"/>
      <c r="F37" s="44"/>
      <c r="G37" s="44"/>
      <c r="H37" s="44"/>
      <c r="I37" s="44"/>
      <c r="J37" s="44"/>
      <c r="K37" s="43">
        <f t="shared" si="2"/>
        <v>0</v>
      </c>
    </row>
    <row r="38" spans="1:11" s="1" customFormat="1" x14ac:dyDescent="0.25">
      <c r="A38" s="8">
        <v>1400000</v>
      </c>
      <c r="B38" s="11" t="s">
        <v>36</v>
      </c>
      <c r="C38" s="42">
        <f>C39</f>
        <v>14163554</v>
      </c>
      <c r="D38" s="42">
        <f t="shared" ref="D38:J38" si="6">D39</f>
        <v>366976</v>
      </c>
      <c r="E38" s="42">
        <f t="shared" si="6"/>
        <v>5851265</v>
      </c>
      <c r="F38" s="42">
        <f t="shared" si="6"/>
        <v>5015467</v>
      </c>
      <c r="G38" s="42">
        <f t="shared" si="6"/>
        <v>3811805</v>
      </c>
      <c r="H38" s="42">
        <f t="shared" si="6"/>
        <v>3669550</v>
      </c>
      <c r="I38" s="42">
        <f t="shared" si="6"/>
        <v>1247965</v>
      </c>
      <c r="J38" s="42">
        <f t="shared" si="6"/>
        <v>1350428</v>
      </c>
      <c r="K38" s="43">
        <f t="shared" si="2"/>
        <v>35477010</v>
      </c>
    </row>
    <row r="39" spans="1:11" s="1" customFormat="1" x14ac:dyDescent="0.25">
      <c r="A39" s="8">
        <v>1400100</v>
      </c>
      <c r="B39" s="11" t="s">
        <v>37</v>
      </c>
      <c r="C39" s="44">
        <v>14163554</v>
      </c>
      <c r="D39" s="44">
        <v>366976</v>
      </c>
      <c r="E39" s="44">
        <v>5851265</v>
      </c>
      <c r="F39" s="44">
        <v>5015467</v>
      </c>
      <c r="G39" s="44">
        <v>3811805</v>
      </c>
      <c r="H39" s="44">
        <v>3669550</v>
      </c>
      <c r="I39" s="44">
        <v>1247965</v>
      </c>
      <c r="J39" s="44">
        <v>1350428</v>
      </c>
      <c r="K39" s="45">
        <f t="shared" si="2"/>
        <v>35477010</v>
      </c>
    </row>
    <row r="40" spans="1:11" s="1" customFormat="1" ht="16.5" thickBot="1" x14ac:dyDescent="0.3">
      <c r="A40" s="33"/>
      <c r="B40" s="34"/>
      <c r="C40" s="46"/>
      <c r="D40" s="46"/>
      <c r="E40" s="46"/>
      <c r="F40" s="46"/>
      <c r="G40" s="46"/>
      <c r="H40" s="46"/>
      <c r="I40" s="46"/>
      <c r="J40" s="46"/>
      <c r="K40" s="47">
        <f t="shared" si="2"/>
        <v>0</v>
      </c>
    </row>
    <row r="41" spans="1:11" s="1" customFormat="1" ht="16.5" thickBot="1" x14ac:dyDescent="0.3">
      <c r="A41" s="35">
        <v>2000000</v>
      </c>
      <c r="B41" s="32" t="s">
        <v>38</v>
      </c>
      <c r="C41" s="38">
        <f>SUM(C42+C50+C53+C55+C57)</f>
        <v>92957791</v>
      </c>
      <c r="D41" s="38">
        <f t="shared" ref="D41:J41" si="7">SUM(D42+D50+D53+D55+D57)</f>
        <v>195973</v>
      </c>
      <c r="E41" s="38">
        <f t="shared" si="7"/>
        <v>9112454</v>
      </c>
      <c r="F41" s="38">
        <f t="shared" si="7"/>
        <v>2938759.9950000001</v>
      </c>
      <c r="G41" s="38">
        <f t="shared" si="7"/>
        <v>1753035</v>
      </c>
      <c r="H41" s="38">
        <f t="shared" si="7"/>
        <v>1912902</v>
      </c>
      <c r="I41" s="38">
        <f t="shared" si="7"/>
        <v>1222344</v>
      </c>
      <c r="J41" s="38">
        <f t="shared" si="7"/>
        <v>804893</v>
      </c>
      <c r="K41" s="39">
        <f t="shared" si="2"/>
        <v>110898151.995</v>
      </c>
    </row>
    <row r="42" spans="1:11" s="1" customFormat="1" ht="47.25" x14ac:dyDescent="0.25">
      <c r="A42" s="17">
        <v>2010000</v>
      </c>
      <c r="B42" s="31" t="s">
        <v>39</v>
      </c>
      <c r="C42" s="40">
        <v>23302413</v>
      </c>
      <c r="D42" s="40">
        <v>28291</v>
      </c>
      <c r="E42" s="40">
        <v>719757</v>
      </c>
      <c r="F42" s="40">
        <v>172681.995</v>
      </c>
      <c r="G42" s="40">
        <v>209220</v>
      </c>
      <c r="H42" s="40">
        <v>107069</v>
      </c>
      <c r="I42" s="40">
        <v>44040</v>
      </c>
      <c r="J42" s="40">
        <v>25855</v>
      </c>
      <c r="K42" s="41">
        <f t="shared" si="2"/>
        <v>24609326.995000001</v>
      </c>
    </row>
    <row r="43" spans="1:11" s="1" customFormat="1" ht="47.25" x14ac:dyDescent="0.25">
      <c r="A43" s="8">
        <v>2010200</v>
      </c>
      <c r="B43" s="11" t="s">
        <v>40</v>
      </c>
      <c r="C43" s="42">
        <v>1281979</v>
      </c>
      <c r="D43" s="42">
        <v>28292</v>
      </c>
      <c r="E43" s="42">
        <v>123744</v>
      </c>
      <c r="F43" s="42">
        <v>128758</v>
      </c>
      <c r="G43" s="42">
        <v>27013</v>
      </c>
      <c r="H43" s="42">
        <v>105474</v>
      </c>
      <c r="I43" s="42">
        <v>44040</v>
      </c>
      <c r="J43" s="42">
        <v>12616</v>
      </c>
      <c r="K43" s="43">
        <f t="shared" si="2"/>
        <v>1751916</v>
      </c>
    </row>
    <row r="44" spans="1:11" s="1" customFormat="1" ht="31.5" x14ac:dyDescent="0.25">
      <c r="A44" s="8">
        <v>2010300</v>
      </c>
      <c r="B44" s="11" t="s">
        <v>41</v>
      </c>
      <c r="C44" s="42">
        <v>5833631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3">
        <f t="shared" si="2"/>
        <v>5833631</v>
      </c>
    </row>
    <row r="45" spans="1:11" s="1" customFormat="1" ht="31.5" x14ac:dyDescent="0.25">
      <c r="A45" s="8">
        <v>2010400</v>
      </c>
      <c r="B45" s="11" t="s">
        <v>42</v>
      </c>
      <c r="C45" s="42">
        <v>340000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3">
        <f t="shared" si="2"/>
        <v>340000</v>
      </c>
    </row>
    <row r="46" spans="1:11" s="1" customFormat="1" ht="31.5" x14ac:dyDescent="0.25">
      <c r="A46" s="8">
        <v>2010500</v>
      </c>
      <c r="B46" s="11" t="s">
        <v>43</v>
      </c>
      <c r="C46" s="42">
        <v>47444</v>
      </c>
      <c r="D46" s="42">
        <v>0</v>
      </c>
      <c r="E46" s="42">
        <v>4</v>
      </c>
      <c r="F46" s="42">
        <v>43</v>
      </c>
      <c r="G46" s="42">
        <v>0</v>
      </c>
      <c r="H46" s="42">
        <v>0</v>
      </c>
      <c r="I46" s="42">
        <v>0</v>
      </c>
      <c r="J46" s="42">
        <v>0</v>
      </c>
      <c r="K46" s="43">
        <f t="shared" si="2"/>
        <v>47491</v>
      </c>
    </row>
    <row r="47" spans="1:11" s="1" customFormat="1" ht="31.5" x14ac:dyDescent="0.25">
      <c r="A47" s="8">
        <v>2010900</v>
      </c>
      <c r="B47" s="11" t="s">
        <v>44</v>
      </c>
      <c r="C47" s="42">
        <v>1251426</v>
      </c>
      <c r="D47" s="42">
        <v>0</v>
      </c>
      <c r="E47" s="42">
        <v>525830</v>
      </c>
      <c r="F47" s="42">
        <v>0</v>
      </c>
      <c r="G47" s="42">
        <v>57000</v>
      </c>
      <c r="H47" s="42">
        <v>0</v>
      </c>
      <c r="I47" s="42">
        <v>0</v>
      </c>
      <c r="J47" s="42">
        <v>0</v>
      </c>
      <c r="K47" s="43">
        <f t="shared" si="2"/>
        <v>1834256</v>
      </c>
    </row>
    <row r="48" spans="1:11" s="1" customFormat="1" ht="31.5" x14ac:dyDescent="0.25">
      <c r="A48" s="8">
        <v>2011000</v>
      </c>
      <c r="B48" s="11" t="s">
        <v>45</v>
      </c>
      <c r="C48" s="42">
        <v>13295000</v>
      </c>
      <c r="D48" s="42">
        <v>0</v>
      </c>
      <c r="E48" s="42">
        <v>0</v>
      </c>
      <c r="F48" s="42">
        <v>0</v>
      </c>
      <c r="G48" s="42">
        <v>0</v>
      </c>
      <c r="H48" s="48">
        <v>0</v>
      </c>
      <c r="I48" s="42">
        <v>0</v>
      </c>
      <c r="J48" s="42">
        <v>0</v>
      </c>
      <c r="K48" s="43">
        <f t="shared" si="2"/>
        <v>13295000</v>
      </c>
    </row>
    <row r="49" spans="1:11" s="1" customFormat="1" x14ac:dyDescent="0.25">
      <c r="A49" s="8"/>
      <c r="B49" s="11"/>
      <c r="C49" s="42"/>
      <c r="D49" s="42"/>
      <c r="E49" s="42"/>
      <c r="F49" s="42"/>
      <c r="G49" s="42"/>
      <c r="H49" s="42"/>
      <c r="I49" s="42"/>
      <c r="J49" s="42"/>
      <c r="K49" s="43"/>
    </row>
    <row r="50" spans="1:11" s="1" customFormat="1" ht="47.25" x14ac:dyDescent="0.25">
      <c r="A50" s="8">
        <v>2020000</v>
      </c>
      <c r="B50" s="11" t="s">
        <v>46</v>
      </c>
      <c r="C50" s="42">
        <v>54016684</v>
      </c>
      <c r="D50" s="42">
        <v>3874</v>
      </c>
      <c r="E50" s="42">
        <v>80203</v>
      </c>
      <c r="F50" s="42">
        <v>20246</v>
      </c>
      <c r="G50" s="42">
        <v>16960</v>
      </c>
      <c r="H50" s="42">
        <v>10443</v>
      </c>
      <c r="I50" s="42">
        <v>34863</v>
      </c>
      <c r="J50" s="42">
        <v>12686</v>
      </c>
      <c r="K50" s="43">
        <f t="shared" si="2"/>
        <v>54195959</v>
      </c>
    </row>
    <row r="51" spans="1:11" s="1" customFormat="1" ht="47.25" x14ac:dyDescent="0.25">
      <c r="A51" s="19">
        <v>2020100</v>
      </c>
      <c r="B51" s="20" t="s">
        <v>47</v>
      </c>
      <c r="C51" s="44">
        <v>32400000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5">
        <f t="shared" si="2"/>
        <v>32400000</v>
      </c>
    </row>
    <row r="52" spans="1:11" s="1" customFormat="1" x14ac:dyDescent="0.25">
      <c r="A52" s="19"/>
      <c r="B52" s="20"/>
      <c r="C52" s="44"/>
      <c r="D52" s="44"/>
      <c r="E52" s="44"/>
      <c r="F52" s="44"/>
      <c r="G52" s="44"/>
      <c r="H52" s="44"/>
      <c r="I52" s="44"/>
      <c r="J52" s="44"/>
      <c r="K52" s="43"/>
    </row>
    <row r="53" spans="1:11" s="1" customFormat="1" x14ac:dyDescent="0.25">
      <c r="A53" s="10">
        <v>2060000</v>
      </c>
      <c r="B53" s="11" t="s">
        <v>48</v>
      </c>
      <c r="C53" s="42">
        <v>4971919</v>
      </c>
      <c r="D53" s="42">
        <v>138835</v>
      </c>
      <c r="E53" s="42">
        <v>1405421</v>
      </c>
      <c r="F53" s="42">
        <v>682768</v>
      </c>
      <c r="G53" s="42">
        <v>527697</v>
      </c>
      <c r="H53" s="42">
        <v>574948</v>
      </c>
      <c r="I53" s="42">
        <v>264148</v>
      </c>
      <c r="J53" s="42">
        <v>257154</v>
      </c>
      <c r="K53" s="43">
        <f t="shared" si="2"/>
        <v>8822890</v>
      </c>
    </row>
    <row r="54" spans="1:11" s="1" customFormat="1" x14ac:dyDescent="0.25">
      <c r="A54" s="21"/>
      <c r="B54" s="20"/>
      <c r="C54" s="44"/>
      <c r="D54" s="44"/>
      <c r="E54" s="44"/>
      <c r="F54" s="44"/>
      <c r="G54" s="44"/>
      <c r="H54" s="44"/>
      <c r="I54" s="44"/>
      <c r="J54" s="44"/>
      <c r="K54" s="43"/>
    </row>
    <row r="55" spans="1:11" s="1" customFormat="1" x14ac:dyDescent="0.25">
      <c r="A55" s="10">
        <v>2070000</v>
      </c>
      <c r="B55" s="11" t="s">
        <v>49</v>
      </c>
      <c r="C55" s="42">
        <v>10666775</v>
      </c>
      <c r="D55" s="42">
        <v>24973</v>
      </c>
      <c r="E55" s="42">
        <v>6907073</v>
      </c>
      <c r="F55" s="42">
        <v>2063064</v>
      </c>
      <c r="G55" s="42">
        <v>999158</v>
      </c>
      <c r="H55" s="42">
        <v>1220442</v>
      </c>
      <c r="I55" s="42">
        <v>879293</v>
      </c>
      <c r="J55" s="42">
        <v>509198</v>
      </c>
      <c r="K55" s="43">
        <f t="shared" si="2"/>
        <v>23269976</v>
      </c>
    </row>
    <row r="56" spans="1:11" s="1" customFormat="1" x14ac:dyDescent="0.25">
      <c r="A56" s="21"/>
      <c r="B56" s="20"/>
      <c r="C56" s="42"/>
      <c r="D56" s="44"/>
      <c r="E56" s="44"/>
      <c r="F56" s="44"/>
      <c r="G56" s="44"/>
      <c r="H56" s="44"/>
      <c r="I56" s="44"/>
      <c r="J56" s="44"/>
      <c r="K56" s="43"/>
    </row>
    <row r="57" spans="1:11" s="1" customFormat="1" x14ac:dyDescent="0.25">
      <c r="A57" s="10">
        <v>2090000</v>
      </c>
      <c r="B57" s="11" t="s">
        <v>50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3">
        <f t="shared" si="2"/>
        <v>0</v>
      </c>
    </row>
    <row r="58" spans="1:11" s="1" customFormat="1" ht="16.5" thickBot="1" x14ac:dyDescent="0.3">
      <c r="A58" s="23"/>
      <c r="B58" s="27"/>
      <c r="C58" s="49"/>
      <c r="D58" s="49"/>
      <c r="E58" s="49"/>
      <c r="F58" s="49"/>
      <c r="G58" s="49"/>
      <c r="H58" s="49"/>
      <c r="I58" s="49"/>
      <c r="J58" s="49"/>
      <c r="K58" s="47"/>
    </row>
    <row r="59" spans="1:11" s="1" customFormat="1" ht="16.5" thickBot="1" x14ac:dyDescent="0.3">
      <c r="A59" s="28">
        <v>4000000</v>
      </c>
      <c r="B59" s="32" t="s">
        <v>51</v>
      </c>
      <c r="C59" s="38">
        <f>SUM(C60+C63+C65+C67+C69+C71+C73+C75)</f>
        <v>397658721</v>
      </c>
      <c r="D59" s="38">
        <f t="shared" ref="D59:J59" si="8">SUM(D60+D63+D65+D67+D69+D71+D73+D75)</f>
        <v>17511438</v>
      </c>
      <c r="E59" s="38">
        <f t="shared" si="8"/>
        <v>23223129</v>
      </c>
      <c r="F59" s="38">
        <f t="shared" si="8"/>
        <v>29536795</v>
      </c>
      <c r="G59" s="38">
        <f t="shared" si="8"/>
        <v>13293047</v>
      </c>
      <c r="H59" s="38">
        <f t="shared" si="8"/>
        <v>20178592</v>
      </c>
      <c r="I59" s="38">
        <f t="shared" si="8"/>
        <v>15290777</v>
      </c>
      <c r="J59" s="38">
        <f t="shared" si="8"/>
        <v>5830478</v>
      </c>
      <c r="K59" s="39">
        <f t="shared" si="2"/>
        <v>522522977</v>
      </c>
    </row>
    <row r="60" spans="1:11" s="1" customFormat="1" x14ac:dyDescent="0.25">
      <c r="A60" s="30">
        <v>4010000</v>
      </c>
      <c r="B60" s="31" t="s">
        <v>52</v>
      </c>
      <c r="C60" s="40">
        <v>122917412</v>
      </c>
      <c r="D60" s="40">
        <v>13803564</v>
      </c>
      <c r="E60" s="40">
        <v>15239585</v>
      </c>
      <c r="F60" s="40">
        <v>11623510</v>
      </c>
      <c r="G60" s="40">
        <v>6082795</v>
      </c>
      <c r="H60" s="40">
        <v>3128590</v>
      </c>
      <c r="I60" s="40">
        <v>1078860</v>
      </c>
      <c r="J60" s="40">
        <v>931353</v>
      </c>
      <c r="K60" s="41">
        <f t="shared" si="2"/>
        <v>174805669</v>
      </c>
    </row>
    <row r="61" spans="1:11" s="1" customFormat="1" x14ac:dyDescent="0.25">
      <c r="A61" s="21">
        <v>4010104</v>
      </c>
      <c r="B61" s="20" t="s">
        <v>53</v>
      </c>
      <c r="C61" s="44">
        <v>47232122</v>
      </c>
      <c r="D61" s="44">
        <v>13513004</v>
      </c>
      <c r="E61" s="44">
        <v>7403153</v>
      </c>
      <c r="F61" s="44">
        <v>3261494</v>
      </c>
      <c r="G61" s="44">
        <v>1302289</v>
      </c>
      <c r="H61" s="44">
        <v>2114978</v>
      </c>
      <c r="I61" s="44">
        <v>718444</v>
      </c>
      <c r="J61" s="44">
        <v>325090</v>
      </c>
      <c r="K61" s="45">
        <f t="shared" si="2"/>
        <v>75870574</v>
      </c>
    </row>
    <row r="62" spans="1:11" s="1" customFormat="1" x14ac:dyDescent="0.25">
      <c r="A62" s="21"/>
      <c r="B62" s="20"/>
      <c r="C62" s="44"/>
      <c r="D62" s="44"/>
      <c r="E62" s="44"/>
      <c r="F62" s="44"/>
      <c r="G62" s="44"/>
      <c r="H62" s="44"/>
      <c r="I62" s="44"/>
      <c r="J62" s="44"/>
      <c r="K62" s="43"/>
    </row>
    <row r="63" spans="1:11" s="1" customFormat="1" ht="31.5" x14ac:dyDescent="0.25">
      <c r="A63" s="10">
        <v>4020100</v>
      </c>
      <c r="B63" s="11" t="s">
        <v>54</v>
      </c>
      <c r="C63" s="42">
        <v>2103291</v>
      </c>
      <c r="D63" s="42">
        <v>919121</v>
      </c>
      <c r="E63" s="42">
        <v>560814</v>
      </c>
      <c r="F63" s="42">
        <v>367923</v>
      </c>
      <c r="G63" s="42">
        <v>327344</v>
      </c>
      <c r="H63" s="42">
        <v>1040483</v>
      </c>
      <c r="I63" s="42">
        <v>250820</v>
      </c>
      <c r="J63" s="42">
        <v>150366</v>
      </c>
      <c r="K63" s="43">
        <f t="shared" si="2"/>
        <v>5720162</v>
      </c>
    </row>
    <row r="64" spans="1:11" s="1" customFormat="1" x14ac:dyDescent="0.25">
      <c r="A64" s="21"/>
      <c r="B64" s="20"/>
      <c r="C64" s="44"/>
      <c r="D64" s="44"/>
      <c r="E64" s="44"/>
      <c r="F64" s="44"/>
      <c r="G64" s="44"/>
      <c r="H64" s="44"/>
      <c r="I64" s="44"/>
      <c r="J64" s="44"/>
      <c r="K64" s="43"/>
    </row>
    <row r="65" spans="1:11" ht="78.75" x14ac:dyDescent="0.25">
      <c r="A65" s="8">
        <v>4080000</v>
      </c>
      <c r="B65" s="11" t="s">
        <v>55</v>
      </c>
      <c r="C65" s="42">
        <v>519248</v>
      </c>
      <c r="D65" s="42">
        <v>0</v>
      </c>
      <c r="E65" s="42">
        <v>636894</v>
      </c>
      <c r="F65" s="42">
        <v>11657740</v>
      </c>
      <c r="G65" s="42">
        <v>5234178</v>
      </c>
      <c r="H65" s="42">
        <v>13517479</v>
      </c>
      <c r="I65" s="42">
        <v>12521634</v>
      </c>
      <c r="J65" s="42">
        <v>3874977</v>
      </c>
      <c r="K65" s="43">
        <f t="shared" si="2"/>
        <v>47962150</v>
      </c>
    </row>
    <row r="66" spans="1:11" x14ac:dyDescent="0.25">
      <c r="A66" s="10"/>
      <c r="B66" s="11"/>
      <c r="C66" s="42"/>
      <c r="D66" s="42"/>
      <c r="E66" s="42"/>
      <c r="F66" s="42"/>
      <c r="G66" s="42"/>
      <c r="H66" s="42"/>
      <c r="I66" s="42"/>
      <c r="J66" s="42"/>
      <c r="K66" s="43"/>
    </row>
    <row r="67" spans="1:11" x14ac:dyDescent="0.25">
      <c r="A67" s="10">
        <v>4100000</v>
      </c>
      <c r="B67" s="11" t="s">
        <v>56</v>
      </c>
      <c r="C67" s="42">
        <v>202239581</v>
      </c>
      <c r="D67" s="42">
        <v>2788753</v>
      </c>
      <c r="E67" s="42">
        <v>6785836</v>
      </c>
      <c r="F67" s="42">
        <v>5887622</v>
      </c>
      <c r="G67" s="42">
        <v>1648730</v>
      </c>
      <c r="H67" s="42">
        <v>2492040</v>
      </c>
      <c r="I67" s="42">
        <v>1439463</v>
      </c>
      <c r="J67" s="42">
        <v>873782</v>
      </c>
      <c r="K67" s="43">
        <f t="shared" si="2"/>
        <v>224155807</v>
      </c>
    </row>
    <row r="68" spans="1:11" x14ac:dyDescent="0.25">
      <c r="A68" s="10"/>
      <c r="B68" s="11"/>
      <c r="C68" s="42"/>
      <c r="D68" s="42"/>
      <c r="E68" s="42"/>
      <c r="F68" s="42"/>
      <c r="G68" s="42"/>
      <c r="H68" s="42"/>
      <c r="I68" s="42"/>
      <c r="J68" s="42"/>
      <c r="K68" s="43"/>
    </row>
    <row r="69" spans="1:11" x14ac:dyDescent="0.25">
      <c r="A69" s="10">
        <v>4110000</v>
      </c>
      <c r="B69" s="11" t="s">
        <v>57</v>
      </c>
      <c r="C69" s="42">
        <v>5026949</v>
      </c>
      <c r="D69" s="42"/>
      <c r="E69" s="42"/>
      <c r="F69" s="42"/>
      <c r="G69" s="42"/>
      <c r="H69" s="42"/>
      <c r="I69" s="42"/>
      <c r="J69" s="42"/>
      <c r="K69" s="43">
        <f t="shared" ref="K69:K78" si="9">SUM(C69:J69)</f>
        <v>5026949</v>
      </c>
    </row>
    <row r="70" spans="1:11" x14ac:dyDescent="0.25">
      <c r="A70" s="10"/>
      <c r="B70" s="11"/>
      <c r="C70" s="42"/>
      <c r="D70" s="42"/>
      <c r="E70" s="42"/>
      <c r="F70" s="42"/>
      <c r="G70" s="42"/>
      <c r="H70" s="42"/>
      <c r="I70" s="42"/>
      <c r="J70" s="42"/>
      <c r="K70" s="43"/>
    </row>
    <row r="71" spans="1:11" x14ac:dyDescent="0.25">
      <c r="A71" s="10">
        <v>4120000</v>
      </c>
      <c r="B71" s="11" t="s">
        <v>58</v>
      </c>
      <c r="C71" s="42">
        <v>12000000</v>
      </c>
      <c r="D71" s="42"/>
      <c r="E71" s="42"/>
      <c r="F71" s="42"/>
      <c r="G71" s="42"/>
      <c r="H71" s="42"/>
      <c r="I71" s="42"/>
      <c r="J71" s="42"/>
      <c r="K71" s="43">
        <f t="shared" si="9"/>
        <v>12000000</v>
      </c>
    </row>
    <row r="72" spans="1:11" x14ac:dyDescent="0.25">
      <c r="A72" s="10"/>
      <c r="B72" s="11"/>
      <c r="C72" s="42"/>
      <c r="D72" s="42"/>
      <c r="E72" s="42"/>
      <c r="F72" s="42"/>
      <c r="G72" s="42"/>
      <c r="H72" s="42"/>
      <c r="I72" s="42"/>
      <c r="J72" s="42"/>
      <c r="K72" s="43"/>
    </row>
    <row r="73" spans="1:11" x14ac:dyDescent="0.25">
      <c r="A73" s="10">
        <v>4130000</v>
      </c>
      <c r="B73" s="22" t="s">
        <v>64</v>
      </c>
      <c r="C73" s="42">
        <v>20500000</v>
      </c>
      <c r="D73" s="53"/>
      <c r="E73" s="53"/>
      <c r="F73" s="53"/>
      <c r="G73" s="53"/>
      <c r="H73" s="53"/>
      <c r="I73" s="53"/>
      <c r="J73" s="53"/>
      <c r="K73" s="43">
        <f t="shared" si="9"/>
        <v>20500000</v>
      </c>
    </row>
    <row r="74" spans="1:11" x14ac:dyDescent="0.25">
      <c r="A74" s="23"/>
      <c r="B74" s="52"/>
      <c r="C74" s="49"/>
      <c r="D74" s="54"/>
      <c r="E74" s="54"/>
      <c r="F74" s="54"/>
      <c r="G74" s="54"/>
      <c r="H74" s="54"/>
      <c r="I74" s="54"/>
      <c r="J74" s="54"/>
      <c r="K74" s="47"/>
    </row>
    <row r="75" spans="1:11" x14ac:dyDescent="0.25">
      <c r="A75" s="10">
        <v>4140000</v>
      </c>
      <c r="B75" s="22" t="s">
        <v>65</v>
      </c>
      <c r="C75" s="42">
        <v>32352240</v>
      </c>
      <c r="D75" s="53"/>
      <c r="E75" s="53"/>
      <c r="F75" s="53"/>
      <c r="G75" s="53"/>
      <c r="H75" s="53"/>
      <c r="I75" s="53"/>
      <c r="J75" s="53"/>
      <c r="K75" s="43">
        <f t="shared" si="9"/>
        <v>32352240</v>
      </c>
    </row>
    <row r="76" spans="1:11" ht="16.5" thickBot="1" x14ac:dyDescent="0.3">
      <c r="A76" s="23"/>
      <c r="B76" s="27"/>
      <c r="C76" s="49"/>
      <c r="D76" s="54"/>
      <c r="E76" s="54"/>
      <c r="F76" s="54"/>
      <c r="G76" s="54"/>
      <c r="H76" s="54"/>
      <c r="I76" s="54"/>
      <c r="J76" s="54"/>
      <c r="K76" s="47"/>
    </row>
    <row r="77" spans="1:11" ht="32.25" thickBot="1" x14ac:dyDescent="0.3">
      <c r="A77" s="28">
        <v>5000000</v>
      </c>
      <c r="B77" s="29" t="s">
        <v>59</v>
      </c>
      <c r="C77" s="38">
        <v>153697588</v>
      </c>
      <c r="D77" s="38">
        <v>6327189</v>
      </c>
      <c r="E77" s="38">
        <v>40230445</v>
      </c>
      <c r="F77" s="38">
        <v>19971166</v>
      </c>
      <c r="G77" s="38">
        <v>9494134</v>
      </c>
      <c r="H77" s="38">
        <v>6621496</v>
      </c>
      <c r="I77" s="38">
        <v>4936142</v>
      </c>
      <c r="J77" s="38">
        <v>2974802</v>
      </c>
      <c r="K77" s="39">
        <f t="shared" si="9"/>
        <v>244252962</v>
      </c>
    </row>
    <row r="78" spans="1:11" ht="16.5" thickBot="1" x14ac:dyDescent="0.3">
      <c r="A78" s="24"/>
      <c r="B78" s="25" t="s">
        <v>60</v>
      </c>
      <c r="C78" s="50">
        <f t="shared" ref="C78:J78" si="10">SUM(C8+C41+C59+C77)</f>
        <v>1416269591</v>
      </c>
      <c r="D78" s="50">
        <f t="shared" si="10"/>
        <v>194361488</v>
      </c>
      <c r="E78" s="50">
        <f t="shared" si="10"/>
        <v>112439518</v>
      </c>
      <c r="F78" s="50">
        <f t="shared" si="10"/>
        <v>84145669.995000005</v>
      </c>
      <c r="G78" s="50">
        <f t="shared" si="10"/>
        <v>38358261</v>
      </c>
      <c r="H78" s="50">
        <f t="shared" si="10"/>
        <v>41165554</v>
      </c>
      <c r="I78" s="50">
        <f t="shared" si="10"/>
        <v>30861601</v>
      </c>
      <c r="J78" s="50">
        <f t="shared" si="10"/>
        <v>13300149</v>
      </c>
      <c r="K78" s="51">
        <f t="shared" si="9"/>
        <v>1930901831.9949999</v>
      </c>
    </row>
    <row r="89" spans="2:10" x14ac:dyDescent="0.25">
      <c r="B89" s="26"/>
      <c r="C89" s="16"/>
      <c r="D89" s="16"/>
      <c r="E89" s="16"/>
      <c r="F89" s="16"/>
      <c r="G89" s="16"/>
      <c r="H89" s="16"/>
      <c r="I89" s="16"/>
      <c r="J89" s="16"/>
    </row>
    <row r="90" spans="2:10" x14ac:dyDescent="0.25">
      <c r="B90" s="26"/>
      <c r="C90" s="16"/>
      <c r="D90" s="16"/>
      <c r="E90" s="16"/>
      <c r="F90" s="16"/>
      <c r="G90" s="16"/>
      <c r="H90" s="16"/>
      <c r="I90" s="16"/>
      <c r="J90" s="16"/>
    </row>
    <row r="114" spans="1:10" x14ac:dyDescent="0.25">
      <c r="B114" s="26"/>
      <c r="C114" s="16"/>
      <c r="D114" s="16"/>
      <c r="E114" s="16"/>
      <c r="F114" s="16"/>
      <c r="G114" s="16"/>
      <c r="H114" s="16"/>
      <c r="I114" s="16"/>
      <c r="J114" s="16"/>
    </row>
    <row r="115" spans="1:10" x14ac:dyDescent="0.25">
      <c r="B115" s="26"/>
      <c r="C115" s="16"/>
      <c r="D115" s="16"/>
      <c r="E115" s="16"/>
      <c r="F115" s="16"/>
      <c r="G115" s="16"/>
      <c r="H115" s="16"/>
      <c r="I115" s="16"/>
      <c r="J115" s="16"/>
    </row>
    <row r="116" spans="1:10" x14ac:dyDescent="0.25">
      <c r="B116" s="26"/>
      <c r="C116" s="16"/>
      <c r="D116" s="16"/>
      <c r="E116" s="16"/>
      <c r="F116" s="16"/>
      <c r="G116" s="16"/>
      <c r="H116" s="16"/>
      <c r="I116" s="16"/>
      <c r="J116" s="16"/>
    </row>
    <row r="117" spans="1:10" x14ac:dyDescent="0.25">
      <c r="B117" s="26"/>
      <c r="C117" s="16"/>
      <c r="D117" s="16"/>
      <c r="E117" s="16"/>
      <c r="F117" s="16"/>
      <c r="G117" s="16"/>
      <c r="H117" s="16"/>
      <c r="I117" s="16"/>
      <c r="J117" s="16"/>
    </row>
    <row r="123" spans="1:10" x14ac:dyDescent="0.25">
      <c r="A123" s="9"/>
      <c r="B123" s="26"/>
      <c r="C123" s="16"/>
      <c r="D123" s="16"/>
      <c r="E123" s="16"/>
      <c r="F123" s="16"/>
      <c r="G123" s="16"/>
      <c r="H123" s="16"/>
      <c r="I123" s="16"/>
      <c r="J123" s="16"/>
    </row>
    <row r="124" spans="1:10" x14ac:dyDescent="0.25">
      <c r="B124" s="26"/>
      <c r="C124" s="16"/>
      <c r="D124" s="16"/>
      <c r="E124" s="16"/>
      <c r="F124" s="16"/>
      <c r="G124" s="16"/>
      <c r="H124" s="16"/>
      <c r="I124" s="16"/>
      <c r="J124" s="16"/>
    </row>
    <row r="125" spans="1:10" x14ac:dyDescent="0.25">
      <c r="B125" s="26"/>
      <c r="C125" s="16"/>
      <c r="D125" s="16"/>
      <c r="E125" s="16"/>
      <c r="F125" s="16"/>
      <c r="G125" s="16"/>
      <c r="H125" s="16"/>
      <c r="I125" s="16"/>
      <c r="J125" s="16"/>
    </row>
  </sheetData>
  <mergeCells count="4">
    <mergeCell ref="I1:K1"/>
    <mergeCell ref="H2:K2"/>
    <mergeCell ref="I3:K3"/>
    <mergeCell ref="A5:K5"/>
  </mergeCells>
  <pageMargins left="0.39370078740157483" right="0.39370078740157483" top="0.6692913385826772" bottom="0.39370078740157483" header="0" footer="0"/>
  <pageSetup paperSize="9" scale="75" firstPageNumber="64" fitToHeight="3" orientation="landscape" useFirstPageNumber="1" verticalDpi="0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</vt:lpstr>
      <vt:lpstr>'Приложение № 2.1'!Заголовки_для_печати</vt:lpstr>
      <vt:lpstr>'Приложение № 2.1'!Область_печати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2020-12-28T15:18:17Z</dcterms:modified>
</cp:coreProperties>
</file>