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19440" windowHeight="155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/>
  <c r="E15"/>
  <c r="F15"/>
  <c r="G15"/>
  <c r="H15"/>
  <c r="I15"/>
  <c r="J15"/>
  <c r="C15"/>
  <c r="K35" l="1"/>
  <c r="K34"/>
  <c r="K33"/>
  <c r="K29"/>
  <c r="J27"/>
  <c r="I27"/>
  <c r="I21" s="1"/>
  <c r="I32" s="1"/>
  <c r="H27"/>
  <c r="G27"/>
  <c r="F27"/>
  <c r="E27"/>
  <c r="D27"/>
  <c r="C27"/>
  <c r="K26"/>
  <c r="K25"/>
  <c r="E23"/>
  <c r="J22"/>
  <c r="J21" s="1"/>
  <c r="I22"/>
  <c r="H22"/>
  <c r="G22"/>
  <c r="F22"/>
  <c r="F21" s="1"/>
  <c r="D22"/>
  <c r="C22"/>
  <c r="J19"/>
  <c r="I19"/>
  <c r="H19"/>
  <c r="G19"/>
  <c r="F19"/>
  <c r="E19"/>
  <c r="D19"/>
  <c r="C19"/>
  <c r="K18"/>
  <c r="K17"/>
  <c r="K16"/>
  <c r="K15"/>
  <c r="G21" l="1"/>
  <c r="G32" s="1"/>
  <c r="D21"/>
  <c r="C21"/>
  <c r="C32" s="1"/>
  <c r="H21"/>
  <c r="K19"/>
  <c r="E22"/>
  <c r="E21" s="1"/>
  <c r="E32" s="1"/>
  <c r="K23"/>
  <c r="K27"/>
  <c r="D30"/>
  <c r="F30"/>
  <c r="H30"/>
  <c r="J30"/>
  <c r="D32"/>
  <c r="F32"/>
  <c r="H32"/>
  <c r="J32"/>
  <c r="C30"/>
  <c r="E30"/>
  <c r="G30"/>
  <c r="I30"/>
  <c r="K22" l="1"/>
  <c r="I28"/>
  <c r="E28"/>
  <c r="K21"/>
  <c r="G28"/>
  <c r="K30"/>
  <c r="C28"/>
  <c r="H28"/>
  <c r="D28"/>
  <c r="J28"/>
  <c r="F28"/>
  <c r="K32"/>
  <c r="K28" l="1"/>
  <c r="E20" i="2" l="1"/>
  <c r="C20"/>
  <c r="B17"/>
  <c r="J11"/>
  <c r="J20" s="1"/>
  <c r="F11"/>
  <c r="F20" s="1"/>
  <c r="G11"/>
  <c r="G20" s="1"/>
  <c r="I11"/>
  <c r="I20" s="1"/>
  <c r="H11"/>
  <c r="H20" s="1"/>
  <c r="E11"/>
  <c r="D11"/>
  <c r="D20" s="1"/>
  <c r="C11"/>
  <c r="B10"/>
  <c r="B9"/>
  <c r="B8"/>
  <c r="B7"/>
  <c r="B6"/>
  <c r="B5"/>
  <c r="B11"/>
  <c r="B20" s="1"/>
</calcChain>
</file>

<file path=xl/sharedStrings.xml><?xml version="1.0" encoding="utf-8"?>
<sst xmlns="http://schemas.openxmlformats.org/spreadsheetml/2006/main" count="89" uniqueCount="77">
  <si>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</si>
  <si>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</si>
  <si>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</si>
  <si>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</si>
  <si>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</si>
  <si>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</si>
  <si>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</si>
  <si>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</si>
  <si>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</si>
  <si>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</si>
  <si>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ДОХОДЫ местных бюджетов, из них</t>
  </si>
  <si>
    <t>1.1</t>
  </si>
  <si>
    <t>имеющие целевое назначение</t>
  </si>
  <si>
    <t>ДОХОДЫ к распределению (очищенные)</t>
  </si>
  <si>
    <t>2.</t>
  </si>
  <si>
    <t>РАСХОДЫ местных бюджетов, из них:</t>
  </si>
  <si>
    <t>2.1</t>
  </si>
  <si>
    <t>2.2</t>
  </si>
  <si>
    <t>прочие расходы, из них:</t>
  </si>
  <si>
    <t>расходы на проведение выборов</t>
  </si>
  <si>
    <t>приобретение ГСМ (отдел УВД)</t>
  </si>
  <si>
    <t>3.</t>
  </si>
  <si>
    <t>ПРЕДЕЛЬНЫЙ ДЕФИЦИТ местных бюджетов</t>
  </si>
  <si>
    <t>4.</t>
  </si>
  <si>
    <t>Источники покрытия дефицита, из них:</t>
  </si>
  <si>
    <t xml:space="preserve">ДОТАЦИИ (трансферты) из  РБ </t>
  </si>
  <si>
    <t>ПРЕДЕЛЬНЫЕ РАСХОДЫ местных бюджетов, из них:</t>
  </si>
  <si>
    <t>5.1</t>
  </si>
  <si>
    <t>Фонд развития и стимулирования территорий городов и районов</t>
  </si>
  <si>
    <t>мероприятия по программе "Столица"</t>
  </si>
  <si>
    <t>субсидии  из РБ  на развитие дорожной отрасли</t>
  </si>
  <si>
    <t>Наименование мероприятий</t>
  </si>
  <si>
    <t>Сумма,  руб.</t>
  </si>
  <si>
    <t>в том числе по районам</t>
  </si>
  <si>
    <t xml:space="preserve"> г. Тирасполь                                          </t>
  </si>
  <si>
    <t xml:space="preserve">г. Днестровск                                                                             </t>
  </si>
  <si>
    <t>г. Бендеры</t>
  </si>
  <si>
    <t xml:space="preserve"> г. Слободзея</t>
  </si>
  <si>
    <t xml:space="preserve"> г. Григориополь</t>
  </si>
  <si>
    <t>г. Дубоссары</t>
  </si>
  <si>
    <t xml:space="preserve">г.Рыбница </t>
  </si>
  <si>
    <t>г.Каменка</t>
  </si>
  <si>
    <t>Оснащение спортивным оборудованием и инвентарем оранизаций образования</t>
  </si>
  <si>
    <t>Оснащение спортивным оборудованием и инвентарем оранизаций спорта</t>
  </si>
  <si>
    <t>Обеспечение бытовой химией организаций образования</t>
  </si>
  <si>
    <t>Обеспечение канцелярскими товарами организаций образования</t>
  </si>
  <si>
    <t>Обеспечение предметами гигиены организаций образования</t>
  </si>
  <si>
    <t>Обеспечение игрушками организаций образования</t>
  </si>
  <si>
    <t>ИТОГО</t>
  </si>
  <si>
    <t>К дополнительной таблице поправок к принятию 1 чтение (поправки 1-6)</t>
  </si>
  <si>
    <t>К таблице поправок к принятию 1 чтение (поправка  по НИЛу)</t>
  </si>
  <si>
    <t>Обеспечение рабочими тетрадями учащихся 1-4 классов</t>
  </si>
  <si>
    <t>Приложение № 3</t>
  </si>
  <si>
    <t>к Закону Приднестровской Молдавской Республики</t>
  </si>
  <si>
    <t>Плановые доходы и расходы местных бюджетов на 2020 год</t>
  </si>
  <si>
    <t>"О республиканском бюджете на 2020 год"</t>
  </si>
  <si>
    <t xml:space="preserve"> расходы по социально защищенным статьям</t>
  </si>
  <si>
    <t>ОСТАТКИ по состоянию на 1 января 2020 года всего, в том числе:</t>
  </si>
  <si>
    <t>к проекту закона Приднестровской Молдавской Республики</t>
  </si>
  <si>
    <t xml:space="preserve">в Закон Приднестровской Молдавской Республики </t>
  </si>
  <si>
    <t xml:space="preserve">Приложение </t>
  </si>
  <si>
    <t>1</t>
  </si>
  <si>
    <t>3.1</t>
  </si>
  <si>
    <t xml:space="preserve"> расходы к распределению (очищенные)</t>
  </si>
  <si>
    <t>3.1.1</t>
  </si>
  <si>
    <t>3.1.2</t>
  </si>
  <si>
    <t>3.1.2.1</t>
  </si>
  <si>
    <t>3.1.2.2</t>
  </si>
  <si>
    <t>3.2</t>
  </si>
  <si>
    <t>за счет целевых источников</t>
  </si>
  <si>
    <t>5.</t>
  </si>
  <si>
    <t>6</t>
  </si>
  <si>
    <t>6.1</t>
  </si>
  <si>
    <t>6.2</t>
  </si>
  <si>
    <t>6.3</t>
  </si>
  <si>
    <t xml:space="preserve">"О внесении изменений и дополнения </t>
  </si>
  <si>
    <t xml:space="preserve"> имеющие целевое назначение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</si>
</sst>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8"/>
      <name val="Calibri"/>
      <family val="2"/>
      <charset val="204"/>
    </font>
    <font>
      <b/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3" fontId="2" fillId="2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5" fillId="0" borderId="0" xfId="0" applyFont="1"/>
    <xf numFmtId="49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tabSelected="1" zoomScale="80" zoomScaleNormal="8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23" sqref="B23"/>
    </sheetView>
  </sheetViews>
  <sheetFormatPr defaultRowHeight="15"/>
  <cols>
    <col min="1" max="1" width="7.25" bestFit="1" customWidth="1"/>
    <col min="2" max="2" width="46.625" customWidth="1"/>
    <col min="3" max="3" width="14.375" bestFit="1" customWidth="1"/>
    <col min="4" max="4" width="12.25" customWidth="1"/>
    <col min="5" max="8" width="13.625" bestFit="1" customWidth="1"/>
    <col min="9" max="9" width="15.625" bestFit="1" customWidth="1"/>
    <col min="10" max="10" width="12.25" bestFit="1" customWidth="1"/>
    <col min="11" max="11" width="18.75" customWidth="1"/>
  </cols>
  <sheetData>
    <row r="1" spans="1:11">
      <c r="K1" s="15" t="s">
        <v>60</v>
      </c>
    </row>
    <row r="2" spans="1:11">
      <c r="K2" s="15" t="s">
        <v>58</v>
      </c>
    </row>
    <row r="3" spans="1:11">
      <c r="K3" s="15" t="s">
        <v>75</v>
      </c>
    </row>
    <row r="4" spans="1:11">
      <c r="K4" s="15" t="s">
        <v>59</v>
      </c>
    </row>
    <row r="5" spans="1:11">
      <c r="K5" s="15" t="s">
        <v>55</v>
      </c>
    </row>
    <row r="8" spans="1:11" ht="15.75">
      <c r="A8" s="12"/>
      <c r="B8" s="12"/>
      <c r="C8" s="12"/>
      <c r="D8" s="12"/>
      <c r="E8" s="12"/>
      <c r="F8" s="12"/>
      <c r="G8" s="12"/>
      <c r="H8" s="12"/>
      <c r="I8" s="12"/>
      <c r="J8" s="12"/>
      <c r="K8" s="13" t="s">
        <v>52</v>
      </c>
    </row>
    <row r="9" spans="1:11" ht="15.75">
      <c r="A9" s="12"/>
      <c r="B9" s="12"/>
      <c r="C9" s="12"/>
      <c r="D9" s="12"/>
      <c r="E9" s="12"/>
      <c r="F9" s="12"/>
      <c r="G9" s="12"/>
      <c r="H9" s="12"/>
      <c r="I9" s="12"/>
      <c r="J9" s="12"/>
      <c r="K9" s="13" t="s">
        <v>53</v>
      </c>
    </row>
    <row r="10" spans="1:11" ht="15.7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 t="s">
        <v>55</v>
      </c>
    </row>
    <row r="11" spans="1:11" ht="15.7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spans="1:11" ht="16.5">
      <c r="A12" s="38" t="s">
        <v>54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15.75">
      <c r="A13" s="12"/>
      <c r="B13" s="12"/>
    </row>
    <row r="14" spans="1:11" s="19" customFormat="1" ht="15.75">
      <c r="A14" s="41"/>
      <c r="B14" s="37" t="s">
        <v>0</v>
      </c>
      <c r="C14" s="17" t="s">
        <v>1</v>
      </c>
      <c r="D14" s="17" t="s">
        <v>2</v>
      </c>
      <c r="E14" s="17" t="s">
        <v>3</v>
      </c>
      <c r="F14" s="17" t="s">
        <v>4</v>
      </c>
      <c r="G14" s="17" t="s">
        <v>5</v>
      </c>
      <c r="H14" s="17" t="s">
        <v>6</v>
      </c>
      <c r="I14" s="17" t="s">
        <v>7</v>
      </c>
      <c r="J14" s="17" t="s">
        <v>8</v>
      </c>
      <c r="K14" s="17" t="s">
        <v>9</v>
      </c>
    </row>
    <row r="15" spans="1:11" s="19" customFormat="1" ht="31.5">
      <c r="A15" s="41" t="s">
        <v>61</v>
      </c>
      <c r="B15" s="20" t="s">
        <v>57</v>
      </c>
      <c r="C15" s="36">
        <f>C16</f>
        <v>5000000</v>
      </c>
      <c r="D15" s="36">
        <f t="shared" ref="D15:J15" si="0">D16</f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21">
        <f t="shared" ref="K15:K16" si="1">SUM(C15:J15)</f>
        <v>5000000</v>
      </c>
    </row>
    <row r="16" spans="1:11" s="19" customFormat="1" ht="15.75">
      <c r="A16" s="42" t="s">
        <v>11</v>
      </c>
      <c r="B16" s="20" t="s">
        <v>76</v>
      </c>
      <c r="C16" s="18">
        <v>5000000</v>
      </c>
      <c r="D16" s="17"/>
      <c r="E16" s="17"/>
      <c r="F16" s="17"/>
      <c r="G16" s="17"/>
      <c r="H16" s="17"/>
      <c r="I16" s="17"/>
      <c r="J16" s="17"/>
      <c r="K16" s="21">
        <f t="shared" si="1"/>
        <v>5000000</v>
      </c>
    </row>
    <row r="17" spans="1:11" s="23" customFormat="1" ht="15.75">
      <c r="A17" s="16" t="s">
        <v>14</v>
      </c>
      <c r="B17" s="20" t="s">
        <v>10</v>
      </c>
      <c r="C17" s="14">
        <v>329396975</v>
      </c>
      <c r="D17" s="21">
        <v>34127851</v>
      </c>
      <c r="E17" s="21">
        <v>248113512</v>
      </c>
      <c r="F17" s="21">
        <v>209721674</v>
      </c>
      <c r="G17" s="21">
        <v>88978882</v>
      </c>
      <c r="H17" s="21">
        <v>124948061</v>
      </c>
      <c r="I17" s="21">
        <v>70974361</v>
      </c>
      <c r="J17" s="21">
        <v>39423185</v>
      </c>
      <c r="K17" s="21">
        <f>SUM(C17:J17)</f>
        <v>1145684501</v>
      </c>
    </row>
    <row r="18" spans="1:11" s="26" customFormat="1" ht="15.75">
      <c r="A18" s="22" t="s">
        <v>16</v>
      </c>
      <c r="B18" s="24" t="s">
        <v>12</v>
      </c>
      <c r="C18" s="25">
        <v>47474868</v>
      </c>
      <c r="D18" s="25">
        <v>9138485</v>
      </c>
      <c r="E18" s="25">
        <v>27874188</v>
      </c>
      <c r="F18" s="25">
        <v>21778646</v>
      </c>
      <c r="G18" s="25">
        <v>7576533</v>
      </c>
      <c r="H18" s="25">
        <v>16302131</v>
      </c>
      <c r="I18" s="25">
        <v>13052138</v>
      </c>
      <c r="J18" s="25">
        <v>7681291</v>
      </c>
      <c r="K18" s="25">
        <f>SUM(C18:J18)</f>
        <v>150878280</v>
      </c>
    </row>
    <row r="19" spans="1:11" s="23" customFormat="1" ht="15.75">
      <c r="A19" s="16" t="s">
        <v>17</v>
      </c>
      <c r="B19" s="20" t="s">
        <v>13</v>
      </c>
      <c r="C19" s="21">
        <f t="shared" ref="C19:J19" si="2">C17-C18</f>
        <v>281922107</v>
      </c>
      <c r="D19" s="21">
        <f t="shared" si="2"/>
        <v>24989366</v>
      </c>
      <c r="E19" s="21">
        <f t="shared" si="2"/>
        <v>220239324</v>
      </c>
      <c r="F19" s="21">
        <f t="shared" si="2"/>
        <v>187943028</v>
      </c>
      <c r="G19" s="21">
        <f t="shared" si="2"/>
        <v>81402349</v>
      </c>
      <c r="H19" s="21">
        <f t="shared" si="2"/>
        <v>108645930</v>
      </c>
      <c r="I19" s="21">
        <f t="shared" si="2"/>
        <v>57922223</v>
      </c>
      <c r="J19" s="21">
        <f t="shared" si="2"/>
        <v>31741894</v>
      </c>
      <c r="K19" s="21">
        <f>SUM(C19:J19)</f>
        <v>994806221</v>
      </c>
    </row>
    <row r="20" spans="1:11" s="23" customFormat="1" ht="15.75">
      <c r="A20" s="16"/>
      <c r="B20" s="20"/>
      <c r="C20" s="21"/>
      <c r="D20" s="21"/>
      <c r="E20" s="21"/>
      <c r="F20" s="21"/>
      <c r="G20" s="21"/>
      <c r="H20" s="21"/>
      <c r="I20" s="21"/>
      <c r="J20" s="21"/>
      <c r="K20" s="21"/>
    </row>
    <row r="21" spans="1:11" s="23" customFormat="1" ht="15.75">
      <c r="A21" s="16" t="s">
        <v>21</v>
      </c>
      <c r="B21" s="20" t="s">
        <v>15</v>
      </c>
      <c r="C21" s="21">
        <f>C22+C27</f>
        <v>334396975</v>
      </c>
      <c r="D21" s="21">
        <f t="shared" ref="D21:J21" si="3">D22+D27</f>
        <v>34127851</v>
      </c>
      <c r="E21" s="21">
        <f t="shared" si="3"/>
        <v>248113512</v>
      </c>
      <c r="F21" s="21">
        <f t="shared" si="3"/>
        <v>215467974</v>
      </c>
      <c r="G21" s="21">
        <f t="shared" si="3"/>
        <v>105643242</v>
      </c>
      <c r="H21" s="21">
        <f t="shared" si="3"/>
        <v>175596680</v>
      </c>
      <c r="I21" s="21">
        <f t="shared" si="3"/>
        <v>111309969</v>
      </c>
      <c r="J21" s="21">
        <f t="shared" si="3"/>
        <v>62112256</v>
      </c>
      <c r="K21" s="21">
        <f>K22+K27</f>
        <v>1286768459</v>
      </c>
    </row>
    <row r="22" spans="1:11" s="23" customFormat="1" ht="15.75">
      <c r="A22" s="16" t="s">
        <v>62</v>
      </c>
      <c r="B22" s="20" t="s">
        <v>63</v>
      </c>
      <c r="C22" s="21">
        <f>C23+C24</f>
        <v>281922107</v>
      </c>
      <c r="D22" s="21">
        <f t="shared" ref="D22:K22" si="4">D23+D24</f>
        <v>24989366</v>
      </c>
      <c r="E22" s="21">
        <f t="shared" si="4"/>
        <v>220239324</v>
      </c>
      <c r="F22" s="21">
        <f t="shared" si="4"/>
        <v>193689328</v>
      </c>
      <c r="G22" s="21">
        <f t="shared" si="4"/>
        <v>98066709</v>
      </c>
      <c r="H22" s="21">
        <f t="shared" si="4"/>
        <v>159294549</v>
      </c>
      <c r="I22" s="21">
        <f t="shared" si="4"/>
        <v>98257831</v>
      </c>
      <c r="J22" s="21">
        <f t="shared" si="4"/>
        <v>54430965</v>
      </c>
      <c r="K22" s="21">
        <f t="shared" si="4"/>
        <v>1130890179</v>
      </c>
    </row>
    <row r="23" spans="1:11" s="26" customFormat="1" ht="15.75">
      <c r="A23" s="22" t="s">
        <v>64</v>
      </c>
      <c r="B23" s="24" t="s">
        <v>56</v>
      </c>
      <c r="C23" s="25">
        <v>252648294</v>
      </c>
      <c r="D23" s="25">
        <v>22417947</v>
      </c>
      <c r="E23" s="25">
        <f>197885112+3456121</f>
        <v>201341233</v>
      </c>
      <c r="F23" s="25">
        <v>173230810</v>
      </c>
      <c r="G23" s="25">
        <v>87617042</v>
      </c>
      <c r="H23" s="25">
        <v>142603440</v>
      </c>
      <c r="I23" s="25">
        <v>87665424</v>
      </c>
      <c r="J23" s="25">
        <v>48471887</v>
      </c>
      <c r="K23" s="25">
        <f>SUM(C23:J23)</f>
        <v>1015996077</v>
      </c>
    </row>
    <row r="24" spans="1:11" s="26" customFormat="1" ht="15.75">
      <c r="A24" s="22" t="s">
        <v>65</v>
      </c>
      <c r="B24" s="24" t="s">
        <v>18</v>
      </c>
      <c r="C24" s="25">
        <v>29273813</v>
      </c>
      <c r="D24" s="25">
        <v>2571419</v>
      </c>
      <c r="E24" s="25">
        <v>18898091</v>
      </c>
      <c r="F24" s="25">
        <v>20458518</v>
      </c>
      <c r="G24" s="25">
        <v>10449667</v>
      </c>
      <c r="H24" s="25">
        <v>16691109</v>
      </c>
      <c r="I24" s="25">
        <v>10592407</v>
      </c>
      <c r="J24" s="25">
        <v>5959078</v>
      </c>
      <c r="K24" s="25">
        <v>114894102</v>
      </c>
    </row>
    <row r="25" spans="1:11" s="26" customFormat="1" ht="15.75">
      <c r="A25" s="22" t="s">
        <v>66</v>
      </c>
      <c r="B25" s="24" t="s">
        <v>19</v>
      </c>
      <c r="C25" s="25">
        <v>217630</v>
      </c>
      <c r="D25" s="25">
        <v>53292</v>
      </c>
      <c r="E25" s="25">
        <v>285890</v>
      </c>
      <c r="F25" s="25">
        <v>1056667</v>
      </c>
      <c r="G25" s="25">
        <v>636558</v>
      </c>
      <c r="H25" s="25">
        <v>773880</v>
      </c>
      <c r="I25" s="25">
        <v>719524</v>
      </c>
      <c r="J25" s="25">
        <v>530227</v>
      </c>
      <c r="K25" s="25">
        <f t="shared" ref="K25:K30" si="5">SUM(C25:J25)</f>
        <v>4273668</v>
      </c>
    </row>
    <row r="26" spans="1:11" s="26" customFormat="1" ht="15.75">
      <c r="A26" s="22" t="s">
        <v>67</v>
      </c>
      <c r="B26" s="24" t="s">
        <v>20</v>
      </c>
      <c r="C26" s="25">
        <v>889015</v>
      </c>
      <c r="D26" s="25">
        <v>0</v>
      </c>
      <c r="E26" s="25">
        <v>858125</v>
      </c>
      <c r="F26" s="25">
        <v>240504</v>
      </c>
      <c r="G26" s="25">
        <v>183048</v>
      </c>
      <c r="H26" s="25">
        <v>218637</v>
      </c>
      <c r="I26" s="25">
        <v>119287</v>
      </c>
      <c r="J26" s="25">
        <v>52940</v>
      </c>
      <c r="K26" s="25">
        <f t="shared" si="5"/>
        <v>2561556</v>
      </c>
    </row>
    <row r="27" spans="1:11" s="23" customFormat="1" ht="15.75">
      <c r="A27" s="16" t="s">
        <v>68</v>
      </c>
      <c r="B27" s="27" t="s">
        <v>69</v>
      </c>
      <c r="C27" s="21">
        <f>C18+C16</f>
        <v>52474868</v>
      </c>
      <c r="D27" s="21">
        <f t="shared" ref="D27:J27" si="6">D18</f>
        <v>9138485</v>
      </c>
      <c r="E27" s="21">
        <f t="shared" si="6"/>
        <v>27874188</v>
      </c>
      <c r="F27" s="21">
        <f t="shared" si="6"/>
        <v>21778646</v>
      </c>
      <c r="G27" s="21">
        <f t="shared" si="6"/>
        <v>7576533</v>
      </c>
      <c r="H27" s="21">
        <f t="shared" si="6"/>
        <v>16302131</v>
      </c>
      <c r="I27" s="21">
        <f t="shared" si="6"/>
        <v>13052138</v>
      </c>
      <c r="J27" s="21">
        <f t="shared" si="6"/>
        <v>7681291</v>
      </c>
      <c r="K27" s="21">
        <f t="shared" si="5"/>
        <v>155878280</v>
      </c>
    </row>
    <row r="28" spans="1:11" s="23" customFormat="1" ht="15.75">
      <c r="A28" s="16" t="s">
        <v>23</v>
      </c>
      <c r="B28" s="20" t="s">
        <v>22</v>
      </c>
      <c r="C28" s="21">
        <f>C30</f>
        <v>0</v>
      </c>
      <c r="D28" s="21">
        <f t="shared" ref="D28:J28" si="7">D30</f>
        <v>0</v>
      </c>
      <c r="E28" s="21">
        <f t="shared" si="7"/>
        <v>0</v>
      </c>
      <c r="F28" s="21">
        <f t="shared" si="7"/>
        <v>5746300</v>
      </c>
      <c r="G28" s="21">
        <f t="shared" si="7"/>
        <v>16664360</v>
      </c>
      <c r="H28" s="21">
        <f t="shared" si="7"/>
        <v>50648619</v>
      </c>
      <c r="I28" s="21">
        <f t="shared" si="7"/>
        <v>40335608</v>
      </c>
      <c r="J28" s="21">
        <f t="shared" si="7"/>
        <v>22689071</v>
      </c>
      <c r="K28" s="21">
        <f t="shared" si="5"/>
        <v>136083958</v>
      </c>
    </row>
    <row r="29" spans="1:11" s="23" customFormat="1" ht="15.75">
      <c r="A29" s="16" t="s">
        <v>70</v>
      </c>
      <c r="B29" s="20" t="s">
        <v>24</v>
      </c>
      <c r="C29" s="21"/>
      <c r="D29" s="21"/>
      <c r="E29" s="21"/>
      <c r="F29" s="21"/>
      <c r="G29" s="21"/>
      <c r="H29" s="21"/>
      <c r="I29" s="21"/>
      <c r="J29" s="21"/>
      <c r="K29" s="21">
        <f t="shared" si="5"/>
        <v>0</v>
      </c>
    </row>
    <row r="30" spans="1:11" s="23" customFormat="1" ht="15.75">
      <c r="A30" s="22" t="s">
        <v>27</v>
      </c>
      <c r="B30" s="28" t="s">
        <v>25</v>
      </c>
      <c r="C30" s="21">
        <f>C17-C21+C16</f>
        <v>0</v>
      </c>
      <c r="D30" s="21">
        <f>D17-D21</f>
        <v>0</v>
      </c>
      <c r="E30" s="21">
        <f>E17-E21</f>
        <v>0</v>
      </c>
      <c r="F30" s="21">
        <f>F21-F17</f>
        <v>5746300</v>
      </c>
      <c r="G30" s="21">
        <f>G21-G17</f>
        <v>16664360</v>
      </c>
      <c r="H30" s="21">
        <f>H21-H17</f>
        <v>50648619</v>
      </c>
      <c r="I30" s="21">
        <f>I21-I17</f>
        <v>40335608</v>
      </c>
      <c r="J30" s="21">
        <f>J21-J17</f>
        <v>22689071</v>
      </c>
      <c r="K30" s="21">
        <f t="shared" si="5"/>
        <v>136083958</v>
      </c>
    </row>
    <row r="31" spans="1:11" s="32" customFormat="1" ht="15.75">
      <c r="A31" s="22"/>
      <c r="B31" s="29"/>
      <c r="C31" s="30"/>
      <c r="D31" s="30"/>
      <c r="E31" s="31"/>
      <c r="F31" s="31"/>
      <c r="G31" s="31"/>
      <c r="H31" s="31"/>
      <c r="I31" s="31"/>
      <c r="J31" s="31"/>
      <c r="K31" s="30"/>
    </row>
    <row r="32" spans="1:11" s="23" customFormat="1" ht="31.5">
      <c r="A32" s="16" t="s">
        <v>71</v>
      </c>
      <c r="B32" s="20" t="s">
        <v>26</v>
      </c>
      <c r="C32" s="21">
        <f t="shared" ref="C32:J32" si="8">C21+C33+C34+C35</f>
        <v>374190645</v>
      </c>
      <c r="D32" s="21">
        <f t="shared" si="8"/>
        <v>35434416</v>
      </c>
      <c r="E32" s="21">
        <f t="shared" si="8"/>
        <v>277058738</v>
      </c>
      <c r="F32" s="21">
        <f t="shared" si="8"/>
        <v>246375054</v>
      </c>
      <c r="G32" s="21">
        <f t="shared" si="8"/>
        <v>129487746</v>
      </c>
      <c r="H32" s="21">
        <f t="shared" si="8"/>
        <v>209656301</v>
      </c>
      <c r="I32" s="21">
        <f t="shared" si="8"/>
        <v>132261263</v>
      </c>
      <c r="J32" s="21">
        <f t="shared" si="8"/>
        <v>79910564</v>
      </c>
      <c r="K32" s="21">
        <f>SUM(C32:J32)</f>
        <v>1484374727</v>
      </c>
    </row>
    <row r="33" spans="1:11" s="26" customFormat="1" ht="31.5">
      <c r="A33" s="22" t="s">
        <v>72</v>
      </c>
      <c r="B33" s="24" t="s">
        <v>28</v>
      </c>
      <c r="C33" s="25">
        <v>2611436</v>
      </c>
      <c r="D33" s="25">
        <v>105726</v>
      </c>
      <c r="E33" s="25">
        <v>2304469</v>
      </c>
      <c r="F33" s="25">
        <v>1634532</v>
      </c>
      <c r="G33" s="25">
        <v>1192680</v>
      </c>
      <c r="H33" s="25">
        <v>1617405</v>
      </c>
      <c r="I33" s="25">
        <v>1169473</v>
      </c>
      <c r="J33" s="25">
        <v>1009669</v>
      </c>
      <c r="K33" s="25">
        <f>SUM(C33:J33)</f>
        <v>11645390</v>
      </c>
    </row>
    <row r="34" spans="1:11" s="26" customFormat="1" ht="15.75">
      <c r="A34" s="22" t="s">
        <v>73</v>
      </c>
      <c r="B34" s="24" t="s">
        <v>29</v>
      </c>
      <c r="C34" s="25">
        <v>1770000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f>SUM(C34:J34)</f>
        <v>1770000</v>
      </c>
    </row>
    <row r="35" spans="1:11" s="26" customFormat="1" ht="16.5" thickBot="1">
      <c r="A35" s="33" t="s">
        <v>74</v>
      </c>
      <c r="B35" s="34" t="s">
        <v>30</v>
      </c>
      <c r="C35" s="35">
        <v>35412234</v>
      </c>
      <c r="D35" s="35">
        <v>1200839</v>
      </c>
      <c r="E35" s="35">
        <v>26640757</v>
      </c>
      <c r="F35" s="35">
        <v>29272548</v>
      </c>
      <c r="G35" s="35">
        <v>22651824</v>
      </c>
      <c r="H35" s="35">
        <v>32442216</v>
      </c>
      <c r="I35" s="35">
        <v>19781821</v>
      </c>
      <c r="J35" s="35">
        <v>16788639</v>
      </c>
      <c r="K35" s="35">
        <f>SUM(C35:J35)</f>
        <v>184190878</v>
      </c>
    </row>
    <row r="37" spans="1:11">
      <c r="A37" s="1"/>
    </row>
    <row r="56" spans="3:11">
      <c r="C56" s="9"/>
      <c r="D56" s="9"/>
      <c r="E56" s="9"/>
      <c r="F56" s="9"/>
      <c r="G56" s="9"/>
      <c r="H56" s="9"/>
      <c r="I56" s="9"/>
      <c r="J56" s="9"/>
      <c r="K56" s="9"/>
    </row>
    <row r="57" spans="3:11">
      <c r="C57" s="9"/>
      <c r="D57" s="9"/>
      <c r="E57" s="9"/>
      <c r="F57" s="9"/>
      <c r="G57" s="9"/>
      <c r="H57" s="9"/>
      <c r="I57" s="9"/>
      <c r="J57" s="9"/>
      <c r="K57" s="9"/>
    </row>
    <row r="58" spans="3:11">
      <c r="C58" s="9"/>
      <c r="D58" s="9"/>
      <c r="E58" s="9"/>
      <c r="F58" s="9"/>
      <c r="G58" s="9"/>
      <c r="H58" s="9"/>
      <c r="I58" s="9"/>
      <c r="J58" s="9"/>
      <c r="K58" s="9"/>
    </row>
    <row r="59" spans="3:11">
      <c r="C59" s="9"/>
      <c r="D59" s="9"/>
      <c r="E59" s="9"/>
      <c r="F59" s="9"/>
      <c r="G59" s="9"/>
      <c r="H59" s="9"/>
      <c r="I59" s="9"/>
      <c r="J59" s="9"/>
      <c r="K59" s="9"/>
    </row>
    <row r="60" spans="3:11">
      <c r="C60" s="9"/>
      <c r="D60" s="9"/>
      <c r="E60" s="9"/>
      <c r="F60" s="9"/>
      <c r="G60" s="9"/>
      <c r="H60" s="9"/>
      <c r="I60" s="9"/>
      <c r="J60" s="9"/>
      <c r="K60" s="9"/>
    </row>
    <row r="61" spans="3:11">
      <c r="C61" s="9"/>
      <c r="D61" s="9"/>
      <c r="E61" s="9"/>
      <c r="F61" s="9"/>
      <c r="G61" s="9"/>
      <c r="H61" s="9"/>
      <c r="I61" s="9"/>
      <c r="J61" s="9"/>
      <c r="K61" s="9"/>
    </row>
    <row r="62" spans="3:11">
      <c r="C62" s="9"/>
      <c r="D62" s="9"/>
      <c r="E62" s="9"/>
      <c r="F62" s="9"/>
      <c r="G62" s="9"/>
      <c r="H62" s="9"/>
      <c r="I62" s="9"/>
      <c r="J62" s="9"/>
      <c r="K62" s="9"/>
    </row>
    <row r="63" spans="3:11">
      <c r="C63" s="9"/>
      <c r="D63" s="9"/>
      <c r="E63" s="9"/>
      <c r="F63" s="9"/>
      <c r="G63" s="9"/>
      <c r="H63" s="9"/>
      <c r="I63" s="9"/>
      <c r="J63" s="9"/>
      <c r="K63" s="9"/>
    </row>
    <row r="64" spans="3:11">
      <c r="C64" s="9"/>
      <c r="D64" s="9"/>
      <c r="E64" s="9"/>
      <c r="F64" s="9"/>
      <c r="G64" s="9"/>
      <c r="H64" s="9"/>
      <c r="I64" s="9"/>
      <c r="J64" s="9"/>
      <c r="K64" s="9"/>
    </row>
    <row r="65" spans="3:11">
      <c r="C65" s="9"/>
      <c r="D65" s="9"/>
      <c r="E65" s="9"/>
      <c r="F65" s="9"/>
      <c r="G65" s="9"/>
      <c r="H65" s="9"/>
      <c r="I65" s="9"/>
      <c r="J65" s="9"/>
      <c r="K65" s="9"/>
    </row>
    <row r="66" spans="3:11">
      <c r="C66" s="9"/>
      <c r="D66" s="9"/>
      <c r="E66" s="9"/>
      <c r="F66" s="9"/>
      <c r="G66" s="9"/>
      <c r="H66" s="9"/>
      <c r="I66" s="9"/>
      <c r="J66" s="9"/>
      <c r="K66" s="9"/>
    </row>
    <row r="67" spans="3:11">
      <c r="C67" s="9"/>
      <c r="D67" s="9"/>
      <c r="E67" s="9"/>
      <c r="F67" s="9"/>
      <c r="G67" s="9"/>
      <c r="H67" s="9"/>
      <c r="I67" s="9"/>
      <c r="J67" s="9"/>
      <c r="K67" s="9"/>
    </row>
    <row r="68" spans="3:11">
      <c r="C68" s="9"/>
      <c r="D68" s="9"/>
      <c r="E68" s="9"/>
      <c r="F68" s="9"/>
      <c r="G68" s="9"/>
      <c r="H68" s="9"/>
      <c r="I68" s="9"/>
      <c r="J68" s="9"/>
      <c r="K68" s="9"/>
    </row>
    <row r="69" spans="3:11">
      <c r="C69" s="9"/>
      <c r="D69" s="9"/>
      <c r="E69" s="9"/>
      <c r="F69" s="9"/>
      <c r="G69" s="9"/>
      <c r="H69" s="9"/>
      <c r="I69" s="9"/>
      <c r="J69" s="9"/>
      <c r="K69" s="9"/>
    </row>
    <row r="70" spans="3:11">
      <c r="C70" s="9"/>
      <c r="D70" s="9"/>
      <c r="E70" s="9"/>
      <c r="F70" s="9"/>
      <c r="G70" s="9"/>
      <c r="H70" s="9"/>
      <c r="I70" s="9"/>
      <c r="J70" s="9"/>
      <c r="K70" s="9"/>
    </row>
    <row r="71" spans="3:11">
      <c r="C71" s="9"/>
      <c r="D71" s="9"/>
      <c r="E71" s="9"/>
      <c r="F71" s="9"/>
      <c r="G71" s="9"/>
      <c r="H71" s="9"/>
      <c r="I71" s="9"/>
      <c r="J71" s="9"/>
      <c r="K71" s="9"/>
    </row>
    <row r="72" spans="3:11">
      <c r="C72" s="9"/>
      <c r="D72" s="9"/>
      <c r="E72" s="9"/>
      <c r="F72" s="9"/>
      <c r="G72" s="9"/>
      <c r="H72" s="9"/>
      <c r="I72" s="9"/>
      <c r="J72" s="9"/>
      <c r="K72" s="9"/>
    </row>
    <row r="73" spans="3:11">
      <c r="C73" s="9"/>
      <c r="D73" s="9"/>
      <c r="E73" s="9"/>
      <c r="F73" s="9"/>
      <c r="G73" s="9"/>
      <c r="H73" s="9"/>
      <c r="I73" s="9"/>
      <c r="J73" s="9"/>
      <c r="K73" s="9"/>
    </row>
    <row r="74" spans="3:11">
      <c r="C74" s="9"/>
    </row>
    <row r="75" spans="3:11">
      <c r="C75" s="9"/>
    </row>
    <row r="76" spans="3:11">
      <c r="C76" s="9"/>
    </row>
    <row r="77" spans="3:11">
      <c r="C77" s="9"/>
    </row>
    <row r="78" spans="3:11">
      <c r="C78" s="9"/>
    </row>
    <row r="79" spans="3:11">
      <c r="C79" s="9"/>
    </row>
    <row r="80" spans="3:11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</sheetData>
  <mergeCells count="1">
    <mergeCell ref="A12:K12"/>
  </mergeCells>
  <phoneticPr fontId="12" type="noConversion"/>
  <pageMargins left="0.23622047244094491" right="0.15748031496062992" top="0.82677165354330717" bottom="0.31496062992125984" header="0.19685039370078741" footer="0.19685039370078741"/>
  <pageSetup paperSize="9" scale="79" firstPageNumber="5" fitToHeight="5" orientation="landscape" useFirstPageNumber="1" horizontalDpi="180" verticalDpi="18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opLeftCell="A7" workbookViewId="0">
      <selection activeCell="E20" sqref="E20"/>
    </sheetView>
  </sheetViews>
  <sheetFormatPr defaultRowHeight="15"/>
  <cols>
    <col min="1" max="1" width="26.625" bestFit="1" customWidth="1"/>
    <col min="2" max="2" width="12.625" bestFit="1" customWidth="1"/>
    <col min="3" max="3" width="12.875" bestFit="1" customWidth="1"/>
    <col min="4" max="4" width="13.625" customWidth="1"/>
    <col min="5" max="5" width="10.875" bestFit="1" customWidth="1"/>
    <col min="6" max="7" width="10.875" customWidth="1"/>
    <col min="8" max="8" width="13.25" bestFit="1" customWidth="1"/>
    <col min="9" max="9" width="15.875" bestFit="1" customWidth="1"/>
    <col min="10" max="10" width="13.125" bestFit="1" customWidth="1"/>
    <col min="11" max="12" width="10.25" bestFit="1" customWidth="1"/>
  </cols>
  <sheetData>
    <row r="1" spans="1:12" s="11" customFormat="1" ht="18.75">
      <c r="A1" s="11" t="s">
        <v>49</v>
      </c>
    </row>
    <row r="3" spans="1:12">
      <c r="A3" s="39" t="s">
        <v>31</v>
      </c>
      <c r="B3" s="39" t="s">
        <v>32</v>
      </c>
      <c r="C3" s="2"/>
      <c r="D3" s="40" t="s">
        <v>33</v>
      </c>
      <c r="E3" s="40"/>
      <c r="F3" s="40"/>
      <c r="G3" s="40"/>
      <c r="H3" s="40"/>
      <c r="I3" s="40"/>
      <c r="J3" s="40"/>
      <c r="K3" s="40"/>
      <c r="L3" s="40"/>
    </row>
    <row r="4" spans="1:12" ht="30">
      <c r="A4" s="39"/>
      <c r="B4" s="39"/>
      <c r="C4" s="3" t="s">
        <v>34</v>
      </c>
      <c r="D4" s="3" t="s">
        <v>35</v>
      </c>
      <c r="E4" s="3" t="s">
        <v>36</v>
      </c>
      <c r="F4" s="3" t="s">
        <v>40</v>
      </c>
      <c r="G4" s="3" t="s">
        <v>39</v>
      </c>
      <c r="H4" s="3" t="s">
        <v>37</v>
      </c>
      <c r="I4" s="3" t="s">
        <v>38</v>
      </c>
      <c r="J4" s="3" t="s">
        <v>41</v>
      </c>
    </row>
    <row r="5" spans="1:12" ht="45">
      <c r="A5" s="4" t="s">
        <v>42</v>
      </c>
      <c r="B5" s="5">
        <f t="shared" ref="B5:B10" si="0">SUM(C5:K5)</f>
        <v>3732320</v>
      </c>
      <c r="C5" s="6">
        <v>509260</v>
      </c>
      <c r="D5" s="6">
        <v>57592</v>
      </c>
      <c r="E5" s="6">
        <v>412256</v>
      </c>
      <c r="F5" s="6">
        <v>876044</v>
      </c>
      <c r="G5" s="6">
        <v>412256</v>
      </c>
      <c r="H5" s="6">
        <v>644150</v>
      </c>
      <c r="I5" s="6">
        <v>438022</v>
      </c>
      <c r="J5" s="6">
        <v>382740</v>
      </c>
    </row>
    <row r="6" spans="1:12" ht="45">
      <c r="A6" s="4" t="s">
        <v>43</v>
      </c>
      <c r="B6" s="5">
        <f t="shared" si="0"/>
        <v>1267680</v>
      </c>
      <c r="C6" s="6">
        <v>172971</v>
      </c>
      <c r="D6" s="6">
        <v>19561</v>
      </c>
      <c r="E6" s="6">
        <v>140022</v>
      </c>
      <c r="F6" s="6">
        <v>297548</v>
      </c>
      <c r="G6" s="6">
        <v>140022</v>
      </c>
      <c r="H6" s="6">
        <v>218785</v>
      </c>
      <c r="I6" s="6">
        <v>148774</v>
      </c>
      <c r="J6" s="6">
        <v>129997</v>
      </c>
    </row>
    <row r="7" spans="1:12" ht="30">
      <c r="A7" s="7" t="s">
        <v>44</v>
      </c>
      <c r="B7" s="5">
        <f t="shared" si="0"/>
        <v>766138</v>
      </c>
      <c r="C7" s="6">
        <v>226300</v>
      </c>
      <c r="D7" s="6">
        <v>24084</v>
      </c>
      <c r="E7" s="6">
        <v>139241</v>
      </c>
      <c r="F7" s="6">
        <v>133622</v>
      </c>
      <c r="G7" s="6">
        <v>54947</v>
      </c>
      <c r="H7" s="6">
        <v>97406</v>
      </c>
      <c r="I7" s="6">
        <v>64313</v>
      </c>
      <c r="J7" s="8">
        <v>26225</v>
      </c>
    </row>
    <row r="8" spans="1:12" ht="45">
      <c r="A8" s="7" t="s">
        <v>45</v>
      </c>
      <c r="B8" s="5">
        <f t="shared" si="0"/>
        <v>1989769</v>
      </c>
      <c r="C8" s="6">
        <v>589784</v>
      </c>
      <c r="D8" s="6">
        <v>59125</v>
      </c>
      <c r="E8" s="6">
        <v>355333</v>
      </c>
      <c r="F8" s="6">
        <v>339889</v>
      </c>
      <c r="G8" s="6">
        <v>131824</v>
      </c>
      <c r="H8" s="6">
        <v>281959</v>
      </c>
      <c r="I8" s="6">
        <v>158163</v>
      </c>
      <c r="J8" s="8">
        <v>73692</v>
      </c>
    </row>
    <row r="9" spans="1:12" ht="45">
      <c r="A9" s="7" t="s">
        <v>46</v>
      </c>
      <c r="B9" s="5">
        <f t="shared" si="0"/>
        <v>1065354</v>
      </c>
      <c r="C9" s="6">
        <v>338968</v>
      </c>
      <c r="D9" s="6">
        <v>27964</v>
      </c>
      <c r="E9" s="6">
        <v>195607</v>
      </c>
      <c r="F9" s="6">
        <v>171983</v>
      </c>
      <c r="G9" s="6">
        <v>69730</v>
      </c>
      <c r="H9" s="6">
        <v>142164</v>
      </c>
      <c r="I9" s="6">
        <v>81715</v>
      </c>
      <c r="J9" s="8">
        <v>37223</v>
      </c>
    </row>
    <row r="10" spans="1:12" ht="30">
      <c r="A10" s="7" t="s">
        <v>47</v>
      </c>
      <c r="B10" s="5">
        <f t="shared" si="0"/>
        <v>1546232</v>
      </c>
      <c r="C10" s="6">
        <v>274318</v>
      </c>
      <c r="D10" s="6">
        <v>231445</v>
      </c>
      <c r="E10" s="6">
        <v>284695</v>
      </c>
      <c r="F10" s="6">
        <v>257091</v>
      </c>
      <c r="G10" s="6">
        <v>110283</v>
      </c>
      <c r="H10" s="6">
        <v>204225</v>
      </c>
      <c r="I10" s="6">
        <v>130078</v>
      </c>
      <c r="J10" s="8">
        <v>54097</v>
      </c>
    </row>
    <row r="11" spans="1:12">
      <c r="A11" s="10" t="s">
        <v>48</v>
      </c>
      <c r="B11" s="5">
        <f t="shared" ref="B11:J11" si="1">SUM(B5:B10)</f>
        <v>10367493</v>
      </c>
      <c r="C11" s="5">
        <f t="shared" si="1"/>
        <v>2111601</v>
      </c>
      <c r="D11" s="5">
        <f t="shared" si="1"/>
        <v>419771</v>
      </c>
      <c r="E11" s="5">
        <f t="shared" si="1"/>
        <v>1527154</v>
      </c>
      <c r="F11" s="5">
        <f t="shared" si="1"/>
        <v>2076177</v>
      </c>
      <c r="G11" s="5">
        <f t="shared" si="1"/>
        <v>919062</v>
      </c>
      <c r="H11" s="5">
        <f t="shared" si="1"/>
        <v>1588689</v>
      </c>
      <c r="I11" s="5">
        <f t="shared" si="1"/>
        <v>1021065</v>
      </c>
      <c r="J11" s="5">
        <f t="shared" si="1"/>
        <v>703974</v>
      </c>
    </row>
    <row r="13" spans="1:12" ht="18.75">
      <c r="A13" s="11" t="s">
        <v>50</v>
      </c>
    </row>
    <row r="15" spans="1:12">
      <c r="A15" s="39" t="s">
        <v>31</v>
      </c>
      <c r="B15" s="39" t="s">
        <v>32</v>
      </c>
      <c r="C15" s="2"/>
      <c r="D15" s="40" t="s">
        <v>33</v>
      </c>
      <c r="E15" s="40"/>
      <c r="F15" s="40"/>
      <c r="G15" s="40"/>
      <c r="H15" s="40"/>
      <c r="I15" s="40"/>
      <c r="J15" s="40"/>
      <c r="K15" s="40"/>
      <c r="L15" s="40"/>
    </row>
    <row r="16" spans="1:12" ht="30">
      <c r="A16" s="39"/>
      <c r="B16" s="39"/>
      <c r="C16" s="3" t="s">
        <v>34</v>
      </c>
      <c r="D16" s="3" t="s">
        <v>35</v>
      </c>
      <c r="E16" s="3" t="s">
        <v>36</v>
      </c>
      <c r="F16" s="3" t="s">
        <v>40</v>
      </c>
      <c r="G16" s="3" t="s">
        <v>39</v>
      </c>
      <c r="H16" s="3" t="s">
        <v>37</v>
      </c>
      <c r="I16" s="3" t="s">
        <v>38</v>
      </c>
      <c r="J16" s="3" t="s">
        <v>41</v>
      </c>
    </row>
    <row r="17" spans="1:12" ht="45">
      <c r="A17" s="7" t="s">
        <v>51</v>
      </c>
      <c r="B17" s="5">
        <f>SUM(C17:K17)</f>
        <v>-745559</v>
      </c>
      <c r="C17" s="6">
        <v>-260120</v>
      </c>
      <c r="D17" s="6">
        <v>-22619</v>
      </c>
      <c r="E17" s="6">
        <v>-119314</v>
      </c>
      <c r="F17" s="6">
        <v>-95613</v>
      </c>
      <c r="G17" s="6">
        <v>-42752</v>
      </c>
      <c r="H17" s="6">
        <v>-124441</v>
      </c>
      <c r="I17" s="6">
        <v>-51030</v>
      </c>
      <c r="J17" s="8">
        <v>-29670</v>
      </c>
    </row>
    <row r="20" spans="1:12">
      <c r="B20" s="9">
        <f>B11-B17</f>
        <v>11113052</v>
      </c>
      <c r="C20" s="9">
        <f t="shared" ref="C20:J20" si="2">C11-C17</f>
        <v>2371721</v>
      </c>
      <c r="D20" s="9">
        <f t="shared" si="2"/>
        <v>442390</v>
      </c>
      <c r="E20" s="9">
        <f t="shared" si="2"/>
        <v>1646468</v>
      </c>
      <c r="F20" s="9">
        <f t="shared" si="2"/>
        <v>2171790</v>
      </c>
      <c r="G20" s="9">
        <f t="shared" si="2"/>
        <v>961814</v>
      </c>
      <c r="H20" s="9">
        <f t="shared" si="2"/>
        <v>1713130</v>
      </c>
      <c r="I20" s="9">
        <f t="shared" si="2"/>
        <v>1072095</v>
      </c>
      <c r="J20" s="9">
        <f t="shared" si="2"/>
        <v>733644</v>
      </c>
      <c r="K20" s="9"/>
      <c r="L20" s="9"/>
    </row>
  </sheetData>
  <mergeCells count="6">
    <mergeCell ref="A3:A4"/>
    <mergeCell ref="B3:B4"/>
    <mergeCell ref="D3:L3"/>
    <mergeCell ref="A15:A16"/>
    <mergeCell ref="B15:B16"/>
    <mergeCell ref="D15:L15"/>
  </mergeCells>
  <phoneticPr fontId="12" type="noConversion"/>
  <pageMargins left="0.24" right="0.16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2020-01-17T09:41:08Z</dcterms:modified>
</cp:coreProperties>
</file>