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Лист1!$7:$7</definedName>
  </definedNames>
  <calcPr calcId="114210" fullCalcOnLoad="1"/>
</workbook>
</file>

<file path=xl/calcChain.xml><?xml version="1.0" encoding="utf-8"?>
<calcChain xmlns="http://schemas.openxmlformats.org/spreadsheetml/2006/main">
  <c r="E13" i="1"/>
  <c r="J20"/>
  <c r="I20"/>
  <c r="H20"/>
  <c r="G20"/>
  <c r="F20"/>
  <c r="E20"/>
  <c r="D20"/>
  <c r="C20"/>
  <c r="J18"/>
  <c r="I18"/>
  <c r="H18"/>
  <c r="G18"/>
  <c r="F18"/>
  <c r="E18"/>
  <c r="D18"/>
  <c r="C18"/>
  <c r="J22"/>
  <c r="I22"/>
  <c r="H22"/>
  <c r="G22"/>
  <c r="F22"/>
  <c r="E22"/>
  <c r="D22"/>
  <c r="C22"/>
  <c r="J14"/>
  <c r="I14"/>
  <c r="H14"/>
  <c r="G14"/>
  <c r="F14"/>
  <c r="E14"/>
  <c r="D14"/>
  <c r="C14"/>
  <c r="J10"/>
  <c r="I10"/>
  <c r="H10"/>
  <c r="G10"/>
  <c r="F10"/>
  <c r="E10"/>
  <c r="D10"/>
  <c r="C10"/>
  <c r="K16"/>
  <c r="D20" i="2"/>
  <c r="E20"/>
  <c r="F20"/>
  <c r="G20"/>
  <c r="H20"/>
  <c r="I20"/>
  <c r="J20"/>
  <c r="C20"/>
  <c r="B17"/>
  <c r="J11"/>
  <c r="F11"/>
  <c r="G11"/>
  <c r="I11"/>
  <c r="H11"/>
  <c r="E11"/>
  <c r="D11"/>
  <c r="C11"/>
  <c r="B10"/>
  <c r="B9"/>
  <c r="B8"/>
  <c r="B7"/>
  <c r="B6"/>
  <c r="B5"/>
  <c r="K19" i="1"/>
  <c r="K15"/>
  <c r="K13"/>
  <c r="K23"/>
  <c r="B11" i="2"/>
  <c r="B20"/>
  <c r="K9" i="1"/>
  <c r="K8"/>
  <c r="K12"/>
  <c r="K24"/>
  <c r="K25"/>
  <c r="K10"/>
  <c r="K20"/>
  <c r="K14"/>
  <c r="K22"/>
  <c r="K18"/>
</calcChain>
</file>

<file path=xl/sharedStrings.xml><?xml version="1.0" encoding="utf-8"?>
<sst xmlns="http://schemas.openxmlformats.org/spreadsheetml/2006/main" count="76" uniqueCount="65">
  <si>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</si>
  <si>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</si>
  <si>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</si>
  <si>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</si>
  <si>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</si>
  <si>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</si>
  <si>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</si>
  <si>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</si>
  <si>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</si>
  <si>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</si>
  <si>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1.</t>
  </si>
  <si>
    <t>ДОХОДЫ местных бюджетов, из них</t>
  </si>
  <si>
    <t>1.1</t>
  </si>
  <si>
    <t>имеющие целевое назначение</t>
  </si>
  <si>
    <t>1.2</t>
  </si>
  <si>
    <t>ДОХОДЫ к распределению (очищенные)</t>
  </si>
  <si>
    <t>2.</t>
  </si>
  <si>
    <t>РАСХОДЫ местных бюджетов, из них:</t>
  </si>
  <si>
    <t>2.1</t>
  </si>
  <si>
    <t>2.2</t>
  </si>
  <si>
    <t>прочие расходы, из них:</t>
  </si>
  <si>
    <t>2.2.1</t>
  </si>
  <si>
    <t>расходы на проведение выборов</t>
  </si>
  <si>
    <t>2.2.2</t>
  </si>
  <si>
    <t>приобретение ГСМ (отдел УВД)</t>
  </si>
  <si>
    <t>3.</t>
  </si>
  <si>
    <t>ПРЕДЕЛЬНЫЙ ДЕФИЦИТ местных бюджетов</t>
  </si>
  <si>
    <t>4.</t>
  </si>
  <si>
    <t>Источники покрытия дефицита, из них:</t>
  </si>
  <si>
    <t>4.1</t>
  </si>
  <si>
    <t xml:space="preserve">ДОТАЦИИ (трансферты) из  РБ </t>
  </si>
  <si>
    <t>5</t>
  </si>
  <si>
    <t>ПРЕДЕЛЬНЫЕ РАСХОДЫ местных бюджетов, из них:</t>
  </si>
  <si>
    <t>5.1</t>
  </si>
  <si>
    <t>Фонд развития и стимулирования территорий городов и районов</t>
  </si>
  <si>
    <t>5.2</t>
  </si>
  <si>
    <t>мероприятия по программе "Столица"</t>
  </si>
  <si>
    <t>5.3</t>
  </si>
  <si>
    <t>субсидии  из РБ  на развитие дорожной отрасли</t>
  </si>
  <si>
    <t>Наименование мероприятий</t>
  </si>
  <si>
    <t>Сумма,  руб.</t>
  </si>
  <si>
    <t>в том числе по районам</t>
  </si>
  <si>
    <t xml:space="preserve"> г. Тирасполь                                          </t>
  </si>
  <si>
    <t xml:space="preserve">г. Днестровск                                                                             </t>
  </si>
  <si>
    <t>г. Бендеры</t>
  </si>
  <si>
    <t xml:space="preserve"> г. Слободзея</t>
  </si>
  <si>
    <t xml:space="preserve"> г. Григориополь</t>
  </si>
  <si>
    <t>г. Дубоссары</t>
  </si>
  <si>
    <t xml:space="preserve">г.Рыбница </t>
  </si>
  <si>
    <t>г.Каменка</t>
  </si>
  <si>
    <t>Оснащение спортивным оборудованием и инвентарем оранизаций образования</t>
  </si>
  <si>
    <t>Оснащение спортивным оборудованием и инвентарем оранизаций спорта</t>
  </si>
  <si>
    <t>Обеспечение бытовой химией организаций образования</t>
  </si>
  <si>
    <t>Обеспечение канцелярскими товарами организаций образования</t>
  </si>
  <si>
    <t>Обеспечение предметами гигиены организаций образования</t>
  </si>
  <si>
    <t>Обеспечение игрушками организаций образования</t>
  </si>
  <si>
    <t>ИТОГО</t>
  </si>
  <si>
    <t>К дополнительной таблице поправок к принятию 1 чтение (поправки 1-6)</t>
  </si>
  <si>
    <t>К таблице поправок к принятию 1 чтение (поправка  по НИЛу)</t>
  </si>
  <si>
    <t>Обеспечение рабочими тетрадями учащихся 1-4 классов</t>
  </si>
  <si>
    <t>Приложение № 3</t>
  </si>
  <si>
    <t>к Закону Приднестровской Молдавской Республики</t>
  </si>
  <si>
    <t>Плановые доходы и расходы местных бюджетов на 2020 год</t>
  </si>
  <si>
    <t>"О республиканском бюджете на 2020 год"</t>
  </si>
  <si>
    <t xml:space="preserve"> расходы по социально защищенным статьям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</si>
</sst>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8"/>
      <name val="Calibri"/>
      <family val="2"/>
      <charset val="204"/>
    </font>
    <font>
      <b/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4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49" fontId="11" fillId="0" borderId="5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43" fontId="11" fillId="0" borderId="4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43" fontId="10" fillId="0" borderId="4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43" fontId="10" fillId="0" borderId="8" xfId="0" applyNumberFormat="1" applyFont="1" applyFill="1" applyBorder="1" applyAlignment="1">
      <alignment vertical="center" wrapText="1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43" fontId="2" fillId="0" borderId="4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74"/>
  <sheetViews>
    <sheetView tabSelected="1" zoomScale="80" zoomScaleNormal="80" workbookViewId="0">
      <pane xSplit="11" ySplit="7" topLeftCell="L8" activePane="bottomRight" state="frozenSplit"/>
      <selection pane="topRight" activeCell="G1" sqref="G1"/>
      <selection pane="bottomLeft" activeCell="A13" sqref="A13"/>
      <selection pane="bottomRight" activeCell="A5" sqref="A5:K5"/>
    </sheetView>
  </sheetViews>
  <sheetFormatPr defaultRowHeight="15"/>
  <cols>
    <col min="1" max="1" width="6.140625" bestFit="1" customWidth="1"/>
    <col min="2" max="2" width="46.5703125" customWidth="1"/>
    <col min="3" max="3" width="13" bestFit="1" customWidth="1"/>
    <col min="4" max="4" width="12.28515625" customWidth="1"/>
    <col min="5" max="6" width="13" bestFit="1" customWidth="1"/>
    <col min="7" max="7" width="12.42578125" bestFit="1" customWidth="1"/>
    <col min="8" max="8" width="13" bestFit="1" customWidth="1"/>
    <col min="9" max="9" width="15.5703125" bestFit="1" customWidth="1"/>
    <col min="10" max="10" width="11.85546875" bestFit="1" customWidth="1"/>
    <col min="11" max="11" width="14.85546875" bestFit="1" customWidth="1"/>
    <col min="12" max="12" width="11.42578125" bestFit="1" customWidth="1"/>
  </cols>
  <sheetData>
    <row r="1" spans="1:45" ht="15.75">
      <c r="A1" s="24"/>
      <c r="B1" s="24"/>
      <c r="C1" s="24"/>
      <c r="D1" s="24"/>
      <c r="E1" s="24"/>
      <c r="F1" s="24"/>
      <c r="G1" s="24"/>
      <c r="H1" s="24"/>
      <c r="I1" s="24"/>
      <c r="J1" s="24"/>
      <c r="K1" s="25" t="s">
        <v>60</v>
      </c>
    </row>
    <row r="2" spans="1:45" ht="15.75">
      <c r="A2" s="24"/>
      <c r="B2" s="24"/>
      <c r="C2" s="24"/>
      <c r="D2" s="24"/>
      <c r="E2" s="24"/>
      <c r="F2" s="24"/>
      <c r="G2" s="24"/>
      <c r="H2" s="24"/>
      <c r="I2" s="24"/>
      <c r="J2" s="24"/>
      <c r="K2" s="25" t="s">
        <v>61</v>
      </c>
    </row>
    <row r="3" spans="1:45" ht="15.75">
      <c r="A3" s="24"/>
      <c r="B3" s="24"/>
      <c r="C3" s="24"/>
      <c r="D3" s="24"/>
      <c r="E3" s="24"/>
      <c r="F3" s="24"/>
      <c r="G3" s="24"/>
      <c r="H3" s="24"/>
      <c r="I3" s="24"/>
      <c r="J3" s="24"/>
      <c r="K3" s="25" t="s">
        <v>63</v>
      </c>
    </row>
    <row r="4" spans="1:45" ht="15.75">
      <c r="A4" s="24"/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45" ht="16.5">
      <c r="A5" s="50" t="s">
        <v>62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45" ht="16.5" thickBo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45" s="6" customFormat="1" ht="24" customHeight="1" thickBot="1">
      <c r="A7" s="1"/>
      <c r="B7" s="2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4" t="s">
        <v>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s="8" customFormat="1" ht="32.25" customHeight="1">
      <c r="A8" s="26" t="s">
        <v>10</v>
      </c>
      <c r="B8" s="27" t="s">
        <v>11</v>
      </c>
      <c r="C8" s="28">
        <v>329396975</v>
      </c>
      <c r="D8" s="29">
        <v>34127851</v>
      </c>
      <c r="E8" s="29">
        <v>248113512</v>
      </c>
      <c r="F8" s="29">
        <v>209721674</v>
      </c>
      <c r="G8" s="29">
        <v>88978882</v>
      </c>
      <c r="H8" s="29">
        <v>124948061</v>
      </c>
      <c r="I8" s="29">
        <v>70974361</v>
      </c>
      <c r="J8" s="29">
        <v>39423185</v>
      </c>
      <c r="K8" s="30">
        <f>SUM(C8:J8)</f>
        <v>1145684501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 s="44" customFormat="1" ht="32.25" customHeight="1">
      <c r="A9" s="38" t="s">
        <v>12</v>
      </c>
      <c r="B9" s="40" t="s">
        <v>13</v>
      </c>
      <c r="C9" s="41">
        <v>47474868</v>
      </c>
      <c r="D9" s="41">
        <v>9138485</v>
      </c>
      <c r="E9" s="41">
        <v>27874188</v>
      </c>
      <c r="F9" s="41">
        <v>21778646</v>
      </c>
      <c r="G9" s="41">
        <v>7576533</v>
      </c>
      <c r="H9" s="41">
        <v>16302131</v>
      </c>
      <c r="I9" s="41">
        <v>13052138</v>
      </c>
      <c r="J9" s="41">
        <v>7681291</v>
      </c>
      <c r="K9" s="42">
        <f>SUM(C9:J9)</f>
        <v>150878280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</row>
    <row r="10" spans="1:45" s="8" customFormat="1" ht="32.25" customHeight="1">
      <c r="A10" s="26" t="s">
        <v>14</v>
      </c>
      <c r="B10" s="27" t="s">
        <v>15</v>
      </c>
      <c r="C10" s="29">
        <f t="shared" ref="C10:J10" si="0">C8-C9</f>
        <v>281922107</v>
      </c>
      <c r="D10" s="29">
        <f t="shared" si="0"/>
        <v>24989366</v>
      </c>
      <c r="E10" s="29">
        <f t="shared" si="0"/>
        <v>220239324</v>
      </c>
      <c r="F10" s="29">
        <f t="shared" si="0"/>
        <v>187943028</v>
      </c>
      <c r="G10" s="29">
        <f t="shared" si="0"/>
        <v>81402349</v>
      </c>
      <c r="H10" s="29">
        <f t="shared" si="0"/>
        <v>108645930</v>
      </c>
      <c r="I10" s="29">
        <f t="shared" si="0"/>
        <v>57922223</v>
      </c>
      <c r="J10" s="29">
        <f t="shared" si="0"/>
        <v>31741894</v>
      </c>
      <c r="K10" s="30">
        <f>SUM(C10:J10)</f>
        <v>994806221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1:45" s="8" customFormat="1" ht="6" customHeight="1">
      <c r="A11" s="26"/>
      <c r="B11" s="27"/>
      <c r="C11" s="29"/>
      <c r="D11" s="29"/>
      <c r="E11" s="29"/>
      <c r="F11" s="29"/>
      <c r="G11" s="29"/>
      <c r="H11" s="29"/>
      <c r="I11" s="29"/>
      <c r="J11" s="29"/>
      <c r="K11" s="3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 spans="1:45" s="8" customFormat="1" ht="32.25" customHeight="1">
      <c r="A12" s="26" t="s">
        <v>16</v>
      </c>
      <c r="B12" s="27" t="s">
        <v>17</v>
      </c>
      <c r="C12" s="29">
        <v>329396975</v>
      </c>
      <c r="D12" s="29">
        <v>34127851</v>
      </c>
      <c r="E12" s="29">
        <v>248113512</v>
      </c>
      <c r="F12" s="29">
        <v>215467974</v>
      </c>
      <c r="G12" s="29">
        <v>105643242</v>
      </c>
      <c r="H12" s="29">
        <v>175596680</v>
      </c>
      <c r="I12" s="29">
        <v>111309969</v>
      </c>
      <c r="J12" s="29">
        <v>62112256</v>
      </c>
      <c r="K12" s="30">
        <f>SUM(C12:J12)</f>
        <v>1281768459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 s="44" customFormat="1" ht="32.25" customHeight="1">
      <c r="A13" s="38" t="s">
        <v>18</v>
      </c>
      <c r="B13" s="40" t="s">
        <v>64</v>
      </c>
      <c r="C13" s="41">
        <v>252648294</v>
      </c>
      <c r="D13" s="41">
        <v>22417947</v>
      </c>
      <c r="E13" s="41">
        <f>197885112+3456121</f>
        <v>201341233</v>
      </c>
      <c r="F13" s="41">
        <v>173230810</v>
      </c>
      <c r="G13" s="41">
        <v>87617042</v>
      </c>
      <c r="H13" s="41">
        <v>142603440</v>
      </c>
      <c r="I13" s="41">
        <v>87665424</v>
      </c>
      <c r="J13" s="41">
        <v>48471887</v>
      </c>
      <c r="K13" s="42">
        <f>SUM(C13:J13)</f>
        <v>1015996077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</row>
    <row r="14" spans="1:45" s="44" customFormat="1" ht="32.25" customHeight="1">
      <c r="A14" s="38" t="s">
        <v>19</v>
      </c>
      <c r="B14" s="40" t="s">
        <v>20</v>
      </c>
      <c r="C14" s="41">
        <f>C12-C13-C9</f>
        <v>29273813</v>
      </c>
      <c r="D14" s="41">
        <f t="shared" ref="D14:J14" si="1">D12-D13-D9</f>
        <v>2571419</v>
      </c>
      <c r="E14" s="41">
        <f t="shared" si="1"/>
        <v>18898091</v>
      </c>
      <c r="F14" s="41">
        <f t="shared" si="1"/>
        <v>20458518</v>
      </c>
      <c r="G14" s="41">
        <f t="shared" si="1"/>
        <v>10449667</v>
      </c>
      <c r="H14" s="41">
        <f t="shared" si="1"/>
        <v>16691109</v>
      </c>
      <c r="I14" s="41">
        <f t="shared" si="1"/>
        <v>10592407</v>
      </c>
      <c r="J14" s="41">
        <f t="shared" si="1"/>
        <v>5959078</v>
      </c>
      <c r="K14" s="42">
        <f>SUM(C14:J14)</f>
        <v>114894102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</row>
    <row r="15" spans="1:45" s="44" customFormat="1" ht="32.25" customHeight="1">
      <c r="A15" s="38" t="s">
        <v>21</v>
      </c>
      <c r="B15" s="40" t="s">
        <v>22</v>
      </c>
      <c r="C15" s="41">
        <v>217630</v>
      </c>
      <c r="D15" s="41">
        <v>53292</v>
      </c>
      <c r="E15" s="41">
        <v>285890</v>
      </c>
      <c r="F15" s="41">
        <v>1056667</v>
      </c>
      <c r="G15" s="41">
        <v>636558</v>
      </c>
      <c r="H15" s="41">
        <v>773880</v>
      </c>
      <c r="I15" s="41">
        <v>719524</v>
      </c>
      <c r="J15" s="41">
        <v>530227</v>
      </c>
      <c r="K15" s="42">
        <f>SUM(C15:J15)</f>
        <v>4273668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</row>
    <row r="16" spans="1:45" s="44" customFormat="1" ht="32.25" customHeight="1">
      <c r="A16" s="38" t="s">
        <v>23</v>
      </c>
      <c r="B16" s="40" t="s">
        <v>24</v>
      </c>
      <c r="C16" s="41">
        <v>889015</v>
      </c>
      <c r="D16" s="41">
        <v>0</v>
      </c>
      <c r="E16" s="41">
        <v>858125</v>
      </c>
      <c r="F16" s="41">
        <v>240504</v>
      </c>
      <c r="G16" s="41">
        <v>183048</v>
      </c>
      <c r="H16" s="41">
        <v>218637</v>
      </c>
      <c r="I16" s="41">
        <v>119287</v>
      </c>
      <c r="J16" s="41">
        <v>52940</v>
      </c>
      <c r="K16" s="42">
        <f>SUM(C16:J16)</f>
        <v>2561556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</row>
    <row r="17" spans="1:45" s="10" customFormat="1" ht="6.75" customHeight="1">
      <c r="A17" s="31"/>
      <c r="B17" s="37"/>
      <c r="C17" s="32"/>
      <c r="D17" s="32"/>
      <c r="E17" s="32"/>
      <c r="F17" s="32"/>
      <c r="G17" s="32"/>
      <c r="H17" s="32"/>
      <c r="I17" s="32"/>
      <c r="J17" s="32"/>
      <c r="K17" s="33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s="8" customFormat="1" ht="32.25" customHeight="1">
      <c r="A18" s="26" t="s">
        <v>25</v>
      </c>
      <c r="B18" s="27" t="s">
        <v>26</v>
      </c>
      <c r="C18" s="29">
        <f>C20</f>
        <v>0</v>
      </c>
      <c r="D18" s="29">
        <f t="shared" ref="D18:J18" si="2">D20</f>
        <v>0</v>
      </c>
      <c r="E18" s="29">
        <f t="shared" si="2"/>
        <v>0</v>
      </c>
      <c r="F18" s="29">
        <f t="shared" si="2"/>
        <v>5746300</v>
      </c>
      <c r="G18" s="29">
        <f t="shared" si="2"/>
        <v>16664360</v>
      </c>
      <c r="H18" s="29">
        <f t="shared" si="2"/>
        <v>50648619</v>
      </c>
      <c r="I18" s="29">
        <f t="shared" si="2"/>
        <v>40335608</v>
      </c>
      <c r="J18" s="29">
        <f t="shared" si="2"/>
        <v>22689071</v>
      </c>
      <c r="K18" s="30">
        <f>SUM(C18:J18)</f>
        <v>136083958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" customFormat="1" ht="32.25" customHeight="1">
      <c r="A19" s="26" t="s">
        <v>27</v>
      </c>
      <c r="B19" s="27" t="s">
        <v>28</v>
      </c>
      <c r="C19" s="29"/>
      <c r="D19" s="29"/>
      <c r="E19" s="29"/>
      <c r="F19" s="29"/>
      <c r="G19" s="29"/>
      <c r="H19" s="29"/>
      <c r="I19" s="29"/>
      <c r="J19" s="29"/>
      <c r="K19" s="30">
        <f>SUM(C19:J19)</f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s="8" customFormat="1" ht="32.25" customHeight="1">
      <c r="A20" s="38" t="s">
        <v>29</v>
      </c>
      <c r="B20" s="49" t="s">
        <v>30</v>
      </c>
      <c r="C20" s="29">
        <f>C8-C12</f>
        <v>0</v>
      </c>
      <c r="D20" s="29">
        <f>D8-D12</f>
        <v>0</v>
      </c>
      <c r="E20" s="29">
        <f>E8-E12</f>
        <v>0</v>
      </c>
      <c r="F20" s="29">
        <f>F12-F8</f>
        <v>5746300</v>
      </c>
      <c r="G20" s="29">
        <f>G12-G8</f>
        <v>16664360</v>
      </c>
      <c r="H20" s="29">
        <f>H12-H8</f>
        <v>50648619</v>
      </c>
      <c r="I20" s="29">
        <f>I12-I8</f>
        <v>40335608</v>
      </c>
      <c r="J20" s="29">
        <f>J12-J8</f>
        <v>22689071</v>
      </c>
      <c r="K20" s="30">
        <f>SUM(C20:J20)</f>
        <v>136083958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s="12" customFormat="1" ht="4.5" customHeight="1">
      <c r="A21" s="38"/>
      <c r="B21" s="39"/>
      <c r="C21" s="34"/>
      <c r="D21" s="34"/>
      <c r="E21" s="35"/>
      <c r="F21" s="35"/>
      <c r="G21" s="35"/>
      <c r="H21" s="35"/>
      <c r="I21" s="35"/>
      <c r="J21" s="35"/>
      <c r="K21" s="36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</row>
    <row r="22" spans="1:45" s="8" customFormat="1" ht="32.25" customHeight="1">
      <c r="A22" s="26" t="s">
        <v>31</v>
      </c>
      <c r="B22" s="27" t="s">
        <v>32</v>
      </c>
      <c r="C22" s="29">
        <f t="shared" ref="C22:J22" si="3">C12+C23+C24+C25</f>
        <v>369190645</v>
      </c>
      <c r="D22" s="29">
        <f t="shared" si="3"/>
        <v>35434416</v>
      </c>
      <c r="E22" s="29">
        <f t="shared" si="3"/>
        <v>277058738</v>
      </c>
      <c r="F22" s="29">
        <f t="shared" si="3"/>
        <v>246375054</v>
      </c>
      <c r="G22" s="29">
        <f t="shared" si="3"/>
        <v>129487746</v>
      </c>
      <c r="H22" s="29">
        <f t="shared" si="3"/>
        <v>209656301</v>
      </c>
      <c r="I22" s="29">
        <f t="shared" si="3"/>
        <v>132261263</v>
      </c>
      <c r="J22" s="29">
        <f t="shared" si="3"/>
        <v>79910564</v>
      </c>
      <c r="K22" s="30">
        <f>SUM(C22:J22)</f>
        <v>1479374727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s="44" customFormat="1" ht="32.25" customHeight="1">
      <c r="A23" s="38" t="s">
        <v>33</v>
      </c>
      <c r="B23" s="40" t="s">
        <v>34</v>
      </c>
      <c r="C23" s="41">
        <v>2611436</v>
      </c>
      <c r="D23" s="41">
        <v>105726</v>
      </c>
      <c r="E23" s="41">
        <v>2304469</v>
      </c>
      <c r="F23" s="41">
        <v>1634532</v>
      </c>
      <c r="G23" s="41">
        <v>1192680</v>
      </c>
      <c r="H23" s="41">
        <v>1617405</v>
      </c>
      <c r="I23" s="41">
        <v>1169473</v>
      </c>
      <c r="J23" s="41">
        <v>1009669</v>
      </c>
      <c r="K23" s="42">
        <f>SUM(C23:J23)</f>
        <v>11645390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</row>
    <row r="24" spans="1:45" s="44" customFormat="1" ht="32.25" customHeight="1">
      <c r="A24" s="38" t="s">
        <v>35</v>
      </c>
      <c r="B24" s="40" t="s">
        <v>36</v>
      </c>
      <c r="C24" s="41">
        <v>1770000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2">
        <f>SUM(C24:J24)</f>
        <v>1770000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</row>
    <row r="25" spans="1:45" s="44" customFormat="1" ht="32.25" customHeight="1" thickBot="1">
      <c r="A25" s="45" t="s">
        <v>37</v>
      </c>
      <c r="B25" s="46" t="s">
        <v>38</v>
      </c>
      <c r="C25" s="47">
        <v>35412234</v>
      </c>
      <c r="D25" s="47">
        <v>1200839</v>
      </c>
      <c r="E25" s="47">
        <v>26640757</v>
      </c>
      <c r="F25" s="47">
        <v>29272548</v>
      </c>
      <c r="G25" s="47">
        <v>22651824</v>
      </c>
      <c r="H25" s="47">
        <v>32442216</v>
      </c>
      <c r="I25" s="47">
        <v>19781821</v>
      </c>
      <c r="J25" s="47">
        <v>16788639</v>
      </c>
      <c r="K25" s="48">
        <f>SUM(C25:J25)</f>
        <v>184190878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</row>
    <row r="27" spans="1:45">
      <c r="A27" s="13"/>
    </row>
    <row r="46" spans="3:11">
      <c r="C46" s="21"/>
      <c r="D46" s="21"/>
      <c r="E46" s="21"/>
      <c r="F46" s="21"/>
      <c r="G46" s="21"/>
      <c r="H46" s="21"/>
      <c r="I46" s="21"/>
      <c r="J46" s="21"/>
      <c r="K46" s="21"/>
    </row>
    <row r="47" spans="3:11">
      <c r="C47" s="21"/>
      <c r="D47" s="21"/>
      <c r="E47" s="21"/>
      <c r="F47" s="21"/>
      <c r="G47" s="21"/>
      <c r="H47" s="21"/>
      <c r="I47" s="21"/>
      <c r="J47" s="21"/>
      <c r="K47" s="21"/>
    </row>
    <row r="48" spans="3:11">
      <c r="C48" s="21"/>
      <c r="D48" s="21"/>
      <c r="E48" s="21"/>
      <c r="F48" s="21"/>
      <c r="G48" s="21"/>
      <c r="H48" s="21"/>
      <c r="I48" s="21"/>
      <c r="J48" s="21"/>
      <c r="K48" s="21"/>
    </row>
    <row r="49" spans="3:11">
      <c r="C49" s="21"/>
      <c r="D49" s="21"/>
      <c r="E49" s="21"/>
      <c r="F49" s="21"/>
      <c r="G49" s="21"/>
      <c r="H49" s="21"/>
      <c r="I49" s="21"/>
      <c r="J49" s="21"/>
      <c r="K49" s="21"/>
    </row>
    <row r="50" spans="3:11">
      <c r="C50" s="21"/>
      <c r="D50" s="21"/>
      <c r="E50" s="21"/>
      <c r="F50" s="21"/>
      <c r="G50" s="21"/>
      <c r="H50" s="21"/>
      <c r="I50" s="21"/>
      <c r="J50" s="21"/>
      <c r="K50" s="21"/>
    </row>
    <row r="51" spans="3:11">
      <c r="C51" s="21"/>
      <c r="D51" s="21"/>
      <c r="E51" s="21"/>
      <c r="F51" s="21"/>
      <c r="G51" s="21"/>
      <c r="H51" s="21"/>
      <c r="I51" s="21"/>
      <c r="J51" s="21"/>
      <c r="K51" s="21"/>
    </row>
    <row r="52" spans="3:11">
      <c r="C52" s="21"/>
      <c r="D52" s="21"/>
      <c r="E52" s="21"/>
      <c r="F52" s="21"/>
      <c r="G52" s="21"/>
      <c r="H52" s="21"/>
      <c r="I52" s="21"/>
      <c r="J52" s="21"/>
      <c r="K52" s="21"/>
    </row>
    <row r="53" spans="3:11">
      <c r="C53" s="21"/>
      <c r="D53" s="21"/>
      <c r="E53" s="21"/>
      <c r="F53" s="21"/>
      <c r="G53" s="21"/>
      <c r="H53" s="21"/>
      <c r="I53" s="21"/>
      <c r="J53" s="21"/>
      <c r="K53" s="21"/>
    </row>
    <row r="54" spans="3:11">
      <c r="C54" s="21"/>
      <c r="D54" s="21"/>
      <c r="E54" s="21"/>
      <c r="F54" s="21"/>
      <c r="G54" s="21"/>
      <c r="H54" s="21"/>
      <c r="I54" s="21"/>
      <c r="J54" s="21"/>
      <c r="K54" s="21"/>
    </row>
    <row r="55" spans="3:11">
      <c r="C55" s="21"/>
      <c r="D55" s="21"/>
      <c r="E55" s="21"/>
      <c r="F55" s="21"/>
      <c r="G55" s="21"/>
      <c r="H55" s="21"/>
      <c r="I55" s="21"/>
      <c r="J55" s="21"/>
      <c r="K55" s="21"/>
    </row>
    <row r="56" spans="3:11">
      <c r="C56" s="21"/>
      <c r="D56" s="21"/>
      <c r="E56" s="21"/>
      <c r="F56" s="21"/>
      <c r="G56" s="21"/>
      <c r="H56" s="21"/>
      <c r="I56" s="21"/>
      <c r="J56" s="21"/>
      <c r="K56" s="21"/>
    </row>
    <row r="57" spans="3:11">
      <c r="C57" s="21"/>
      <c r="D57" s="21"/>
      <c r="E57" s="21"/>
      <c r="F57" s="21"/>
      <c r="G57" s="21"/>
      <c r="H57" s="21"/>
      <c r="I57" s="21"/>
      <c r="J57" s="21"/>
      <c r="K57" s="21"/>
    </row>
    <row r="58" spans="3:11">
      <c r="C58" s="21"/>
      <c r="D58" s="21"/>
      <c r="E58" s="21"/>
      <c r="F58" s="21"/>
      <c r="G58" s="21"/>
      <c r="H58" s="21"/>
      <c r="I58" s="21"/>
      <c r="J58" s="21"/>
      <c r="K58" s="21"/>
    </row>
    <row r="59" spans="3:11">
      <c r="C59" s="21"/>
      <c r="D59" s="21"/>
      <c r="E59" s="21"/>
      <c r="F59" s="21"/>
      <c r="G59" s="21"/>
      <c r="H59" s="21"/>
      <c r="I59" s="21"/>
      <c r="J59" s="21"/>
      <c r="K59" s="21"/>
    </row>
    <row r="60" spans="3:11">
      <c r="C60" s="21"/>
      <c r="D60" s="21"/>
      <c r="E60" s="21"/>
      <c r="F60" s="21"/>
      <c r="G60" s="21"/>
      <c r="H60" s="21"/>
      <c r="I60" s="21"/>
      <c r="J60" s="21"/>
      <c r="K60" s="21"/>
    </row>
    <row r="61" spans="3:11">
      <c r="C61" s="21"/>
      <c r="D61" s="21"/>
      <c r="E61" s="21"/>
      <c r="F61" s="21"/>
      <c r="G61" s="21"/>
      <c r="H61" s="21"/>
      <c r="I61" s="21"/>
      <c r="J61" s="21"/>
      <c r="K61" s="21"/>
    </row>
    <row r="62" spans="3:11">
      <c r="C62" s="21"/>
      <c r="D62" s="21"/>
      <c r="E62" s="21"/>
      <c r="F62" s="21"/>
      <c r="G62" s="21"/>
      <c r="H62" s="21"/>
      <c r="I62" s="21"/>
      <c r="J62" s="21"/>
      <c r="K62" s="21"/>
    </row>
    <row r="63" spans="3:11">
      <c r="C63" s="21"/>
      <c r="D63" s="21"/>
      <c r="E63" s="21"/>
      <c r="F63" s="21"/>
      <c r="G63" s="21"/>
      <c r="H63" s="21"/>
      <c r="I63" s="21"/>
      <c r="J63" s="21"/>
      <c r="K63" s="21"/>
    </row>
    <row r="64" spans="3:11">
      <c r="C64" s="21"/>
    </row>
    <row r="65" spans="3:3">
      <c r="C65" s="21"/>
    </row>
    <row r="66" spans="3:3">
      <c r="C66" s="21"/>
    </row>
    <row r="67" spans="3:3">
      <c r="C67" s="21"/>
    </row>
    <row r="68" spans="3:3">
      <c r="C68" s="21"/>
    </row>
    <row r="69" spans="3:3">
      <c r="C69" s="21"/>
    </row>
    <row r="70" spans="3:3">
      <c r="C70" s="21"/>
    </row>
    <row r="71" spans="3:3">
      <c r="C71" s="21"/>
    </row>
    <row r="72" spans="3:3">
      <c r="C72" s="21"/>
    </row>
    <row r="73" spans="3:3">
      <c r="C73" s="21"/>
    </row>
    <row r="74" spans="3:3">
      <c r="C74" s="21"/>
    </row>
  </sheetData>
  <mergeCells count="1">
    <mergeCell ref="A5:K5"/>
  </mergeCells>
  <phoneticPr fontId="13" type="noConversion"/>
  <pageMargins left="0.23622047244094491" right="0.15748031496062992" top="0.82677165354330717" bottom="0.31496062992125984" header="0.19685039370078741" footer="0.19685039370078741"/>
  <pageSetup paperSize="9" scale="83" firstPageNumber="178" fitToHeight="5" orientation="landscape" useFirstPageNumber="1" horizontalDpi="180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opLeftCell="A7" workbookViewId="0">
      <selection activeCell="E20" sqref="E20"/>
    </sheetView>
  </sheetViews>
  <sheetFormatPr defaultRowHeight="15"/>
  <cols>
    <col min="1" max="1" width="26.5703125" bestFit="1" customWidth="1"/>
    <col min="2" max="2" width="12.5703125" bestFit="1" customWidth="1"/>
    <col min="3" max="3" width="12.85546875" bestFit="1" customWidth="1"/>
    <col min="4" max="4" width="13.5703125" customWidth="1"/>
    <col min="5" max="5" width="10.85546875" bestFit="1" customWidth="1"/>
    <col min="6" max="7" width="10.85546875" customWidth="1"/>
    <col min="8" max="8" width="13.28515625" bestFit="1" customWidth="1"/>
    <col min="9" max="9" width="15.85546875" bestFit="1" customWidth="1"/>
    <col min="10" max="10" width="13.140625" bestFit="1" customWidth="1"/>
    <col min="11" max="12" width="10.28515625" bestFit="1" customWidth="1"/>
  </cols>
  <sheetData>
    <row r="1" spans="1:12" s="23" customFormat="1" ht="18.75">
      <c r="A1" s="23" t="s">
        <v>57</v>
      </c>
    </row>
    <row r="3" spans="1:12">
      <c r="A3" s="51" t="s">
        <v>39</v>
      </c>
      <c r="B3" s="51" t="s">
        <v>40</v>
      </c>
      <c r="C3" s="14"/>
      <c r="D3" s="52" t="s">
        <v>41</v>
      </c>
      <c r="E3" s="52"/>
      <c r="F3" s="52"/>
      <c r="G3" s="52"/>
      <c r="H3" s="52"/>
      <c r="I3" s="52"/>
      <c r="J3" s="52"/>
      <c r="K3" s="52"/>
      <c r="L3" s="52"/>
    </row>
    <row r="4" spans="1:12" ht="45">
      <c r="A4" s="51"/>
      <c r="B4" s="51"/>
      <c r="C4" s="15" t="s">
        <v>42</v>
      </c>
      <c r="D4" s="15" t="s">
        <v>43</v>
      </c>
      <c r="E4" s="15" t="s">
        <v>44</v>
      </c>
      <c r="F4" s="15" t="s">
        <v>48</v>
      </c>
      <c r="G4" s="15" t="s">
        <v>47</v>
      </c>
      <c r="H4" s="15" t="s">
        <v>45</v>
      </c>
      <c r="I4" s="15" t="s">
        <v>46</v>
      </c>
      <c r="J4" s="15" t="s">
        <v>49</v>
      </c>
    </row>
    <row r="5" spans="1:12" ht="60">
      <c r="A5" s="16" t="s">
        <v>50</v>
      </c>
      <c r="B5" s="17">
        <f t="shared" ref="B5:B10" si="0">SUM(C5:K5)</f>
        <v>3732320</v>
      </c>
      <c r="C5" s="18">
        <v>509260</v>
      </c>
      <c r="D5" s="18">
        <v>57592</v>
      </c>
      <c r="E5" s="18">
        <v>412256</v>
      </c>
      <c r="F5" s="18">
        <v>876044</v>
      </c>
      <c r="G5" s="18">
        <v>412256</v>
      </c>
      <c r="H5" s="18">
        <v>644150</v>
      </c>
      <c r="I5" s="18">
        <v>438022</v>
      </c>
      <c r="J5" s="18">
        <v>382740</v>
      </c>
    </row>
    <row r="6" spans="1:12" ht="60">
      <c r="A6" s="16" t="s">
        <v>51</v>
      </c>
      <c r="B6" s="17">
        <f t="shared" si="0"/>
        <v>1267680</v>
      </c>
      <c r="C6" s="18">
        <v>172971</v>
      </c>
      <c r="D6" s="18">
        <v>19561</v>
      </c>
      <c r="E6" s="18">
        <v>140022</v>
      </c>
      <c r="F6" s="18">
        <v>297548</v>
      </c>
      <c r="G6" s="18">
        <v>140022</v>
      </c>
      <c r="H6" s="18">
        <v>218785</v>
      </c>
      <c r="I6" s="18">
        <v>148774</v>
      </c>
      <c r="J6" s="18">
        <v>129997</v>
      </c>
    </row>
    <row r="7" spans="1:12" ht="45">
      <c r="A7" s="19" t="s">
        <v>52</v>
      </c>
      <c r="B7" s="17">
        <f t="shared" si="0"/>
        <v>766138</v>
      </c>
      <c r="C7" s="18">
        <v>226300</v>
      </c>
      <c r="D7" s="18">
        <v>24084</v>
      </c>
      <c r="E7" s="18">
        <v>139241</v>
      </c>
      <c r="F7" s="18">
        <v>133622</v>
      </c>
      <c r="G7" s="18">
        <v>54947</v>
      </c>
      <c r="H7" s="18">
        <v>97406</v>
      </c>
      <c r="I7" s="18">
        <v>64313</v>
      </c>
      <c r="J7" s="20">
        <v>26225</v>
      </c>
    </row>
    <row r="8" spans="1:12" ht="45">
      <c r="A8" s="19" t="s">
        <v>53</v>
      </c>
      <c r="B8" s="17">
        <f t="shared" si="0"/>
        <v>1989769</v>
      </c>
      <c r="C8" s="18">
        <v>589784</v>
      </c>
      <c r="D8" s="18">
        <v>59125</v>
      </c>
      <c r="E8" s="18">
        <v>355333</v>
      </c>
      <c r="F8" s="18">
        <v>339889</v>
      </c>
      <c r="G8" s="18">
        <v>131824</v>
      </c>
      <c r="H8" s="18">
        <v>281959</v>
      </c>
      <c r="I8" s="18">
        <v>158163</v>
      </c>
      <c r="J8" s="20">
        <v>73692</v>
      </c>
    </row>
    <row r="9" spans="1:12" ht="45">
      <c r="A9" s="19" t="s">
        <v>54</v>
      </c>
      <c r="B9" s="17">
        <f t="shared" si="0"/>
        <v>1065354</v>
      </c>
      <c r="C9" s="18">
        <v>338968</v>
      </c>
      <c r="D9" s="18">
        <v>27964</v>
      </c>
      <c r="E9" s="18">
        <v>195607</v>
      </c>
      <c r="F9" s="18">
        <v>171983</v>
      </c>
      <c r="G9" s="18">
        <v>69730</v>
      </c>
      <c r="H9" s="18">
        <v>142164</v>
      </c>
      <c r="I9" s="18">
        <v>81715</v>
      </c>
      <c r="J9" s="20">
        <v>37223</v>
      </c>
    </row>
    <row r="10" spans="1:12" ht="30">
      <c r="A10" s="19" t="s">
        <v>55</v>
      </c>
      <c r="B10" s="17">
        <f t="shared" si="0"/>
        <v>1546232</v>
      </c>
      <c r="C10" s="18">
        <v>274318</v>
      </c>
      <c r="D10" s="18">
        <v>231445</v>
      </c>
      <c r="E10" s="18">
        <v>284695</v>
      </c>
      <c r="F10" s="18">
        <v>257091</v>
      </c>
      <c r="G10" s="18">
        <v>110283</v>
      </c>
      <c r="H10" s="18">
        <v>204225</v>
      </c>
      <c r="I10" s="18">
        <v>130078</v>
      </c>
      <c r="J10" s="20">
        <v>54097</v>
      </c>
    </row>
    <row r="11" spans="1:12">
      <c r="A11" s="22" t="s">
        <v>56</v>
      </c>
      <c r="B11" s="17">
        <f t="shared" ref="B11:J11" si="1">SUM(B5:B10)</f>
        <v>10367493</v>
      </c>
      <c r="C11" s="17">
        <f t="shared" si="1"/>
        <v>2111601</v>
      </c>
      <c r="D11" s="17">
        <f t="shared" si="1"/>
        <v>419771</v>
      </c>
      <c r="E11" s="17">
        <f t="shared" si="1"/>
        <v>1527154</v>
      </c>
      <c r="F11" s="17">
        <f t="shared" si="1"/>
        <v>2076177</v>
      </c>
      <c r="G11" s="17">
        <f t="shared" si="1"/>
        <v>919062</v>
      </c>
      <c r="H11" s="17">
        <f t="shared" si="1"/>
        <v>1588689</v>
      </c>
      <c r="I11" s="17">
        <f t="shared" si="1"/>
        <v>1021065</v>
      </c>
      <c r="J11" s="17">
        <f t="shared" si="1"/>
        <v>703974</v>
      </c>
    </row>
    <row r="13" spans="1:12" ht="18.75">
      <c r="A13" s="23" t="s">
        <v>58</v>
      </c>
    </row>
    <row r="15" spans="1:12">
      <c r="A15" s="51" t="s">
        <v>39</v>
      </c>
      <c r="B15" s="51" t="s">
        <v>40</v>
      </c>
      <c r="C15" s="14"/>
      <c r="D15" s="52" t="s">
        <v>41</v>
      </c>
      <c r="E15" s="52"/>
      <c r="F15" s="52"/>
      <c r="G15" s="52"/>
      <c r="H15" s="52"/>
      <c r="I15" s="52"/>
      <c r="J15" s="52"/>
      <c r="K15" s="52"/>
      <c r="L15" s="52"/>
    </row>
    <row r="16" spans="1:12" ht="45">
      <c r="A16" s="51"/>
      <c r="B16" s="51"/>
      <c r="C16" s="15" t="s">
        <v>42</v>
      </c>
      <c r="D16" s="15" t="s">
        <v>43</v>
      </c>
      <c r="E16" s="15" t="s">
        <v>44</v>
      </c>
      <c r="F16" s="15" t="s">
        <v>48</v>
      </c>
      <c r="G16" s="15" t="s">
        <v>47</v>
      </c>
      <c r="H16" s="15" t="s">
        <v>45</v>
      </c>
      <c r="I16" s="15" t="s">
        <v>46</v>
      </c>
      <c r="J16" s="15" t="s">
        <v>49</v>
      </c>
    </row>
    <row r="17" spans="1:12" ht="45">
      <c r="A17" s="19" t="s">
        <v>59</v>
      </c>
      <c r="B17" s="17">
        <f>SUM(C17:K17)</f>
        <v>-745559</v>
      </c>
      <c r="C17" s="18">
        <v>-260120</v>
      </c>
      <c r="D17" s="18">
        <v>-22619</v>
      </c>
      <c r="E17" s="18">
        <v>-119314</v>
      </c>
      <c r="F17" s="18">
        <v>-95613</v>
      </c>
      <c r="G17" s="18">
        <v>-42752</v>
      </c>
      <c r="H17" s="18">
        <v>-124441</v>
      </c>
      <c r="I17" s="18">
        <v>-51030</v>
      </c>
      <c r="J17" s="20">
        <v>-29670</v>
      </c>
    </row>
    <row r="20" spans="1:12">
      <c r="B20" s="21">
        <f>B11-B17</f>
        <v>11113052</v>
      </c>
      <c r="C20" s="21">
        <f t="shared" ref="C20:J20" si="2">C11-C17</f>
        <v>2371721</v>
      </c>
      <c r="D20" s="21">
        <f t="shared" si="2"/>
        <v>442390</v>
      </c>
      <c r="E20" s="21">
        <f t="shared" si="2"/>
        <v>1646468</v>
      </c>
      <c r="F20" s="21">
        <f t="shared" si="2"/>
        <v>2171790</v>
      </c>
      <c r="G20" s="21">
        <f t="shared" si="2"/>
        <v>961814</v>
      </c>
      <c r="H20" s="21">
        <f t="shared" si="2"/>
        <v>1713130</v>
      </c>
      <c r="I20" s="21">
        <f t="shared" si="2"/>
        <v>1072095</v>
      </c>
      <c r="J20" s="21">
        <f t="shared" si="2"/>
        <v>733644</v>
      </c>
      <c r="K20" s="21"/>
      <c r="L20" s="21"/>
    </row>
  </sheetData>
  <mergeCells count="6">
    <mergeCell ref="A3:A4"/>
    <mergeCell ref="B3:B4"/>
    <mergeCell ref="D3:L3"/>
    <mergeCell ref="A15:A16"/>
    <mergeCell ref="B15:B16"/>
    <mergeCell ref="D15:L15"/>
  </mergeCells>
  <phoneticPr fontId="13" type="noConversion"/>
  <pageMargins left="0.24" right="0.16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2019-12-20T10:05:09Z</dcterms:modified>
</cp:coreProperties>
</file>