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sbp11\Documents\ИЗМЕНЕНИЯ В РБ\Изменения в закон о РБ на 2019 год\режимная папка СЕНТЯБРЬ\ЗИ с учетом изменений по ДФ и правками МЮ\"/>
    </mc:Choice>
  </mc:AlternateContent>
  <xr:revisionPtr revIDLastSave="0" documentId="13_ncr:1_{6DAC081A-2B9C-46E3-9D86-5C999746BB0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Сравнительная таблица" sheetId="2" r:id="rId1"/>
  </sheets>
  <definedNames>
    <definedName name="_xlnm.Print_Titles" localSheetId="0">'Сравнительная таблица'!$4:$5</definedName>
  </definedNames>
  <calcPr calcId="181029"/>
</workbook>
</file>

<file path=xl/calcChain.xml><?xml version="1.0" encoding="utf-8"?>
<calcChain xmlns="http://schemas.openxmlformats.org/spreadsheetml/2006/main">
  <c r="G69" i="2" l="1"/>
  <c r="G67" i="2" l="1"/>
  <c r="G66" i="2"/>
  <c r="G65" i="2"/>
  <c r="G64" i="2"/>
  <c r="G61" i="2"/>
  <c r="G60" i="2"/>
  <c r="G59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2" i="2"/>
  <c r="G31" i="2"/>
  <c r="G30" i="2"/>
  <c r="G29" i="2"/>
  <c r="G28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F53" i="2"/>
  <c r="F50" i="2"/>
  <c r="D47" i="2"/>
  <c r="D48" i="2" s="1"/>
  <c r="F43" i="2"/>
  <c r="D43" i="2"/>
  <c r="D44" i="2" s="1"/>
  <c r="D42" i="2"/>
  <c r="F40" i="2"/>
  <c r="F56" i="2" s="1"/>
  <c r="D37" i="2"/>
  <c r="D38" i="2" s="1"/>
  <c r="D39" i="2" s="1"/>
  <c r="D40" i="2" s="1"/>
  <c r="C53" i="2"/>
  <c r="C50" i="2"/>
  <c r="A47" i="2"/>
  <c r="A48" i="2" s="1"/>
  <c r="C43" i="2"/>
  <c r="A43" i="2"/>
  <c r="A44" i="2" s="1"/>
  <c r="A42" i="2"/>
  <c r="C40" i="2"/>
  <c r="C56" i="2" s="1"/>
  <c r="A37" i="2"/>
  <c r="A38" i="2" s="1"/>
  <c r="A39" i="2" s="1"/>
  <c r="A40" i="2" s="1"/>
  <c r="F9" i="2"/>
  <c r="F24" i="2" s="1"/>
  <c r="C9" i="2"/>
  <c r="C24" i="2" s="1"/>
  <c r="F66" i="2"/>
  <c r="F67" i="2"/>
  <c r="C67" i="2"/>
  <c r="F61" i="2"/>
  <c r="C61" i="2"/>
  <c r="F30" i="2"/>
  <c r="F31" i="2" s="1"/>
  <c r="F32" i="2" s="1"/>
  <c r="C30" i="2"/>
  <c r="C31" i="2" s="1"/>
  <c r="C32" i="2" s="1"/>
</calcChain>
</file>

<file path=xl/sharedStrings.xml><?xml version="1.0" encoding="utf-8"?>
<sst xmlns="http://schemas.openxmlformats.org/spreadsheetml/2006/main" count="119" uniqueCount="63">
  <si>
    <t>Капитальный ремонт здания ГУ "Дубоссарская центральная районная больница" (замена оконных блоков), по адресу г. Дубоссары, ул.Фрунзе, 46</t>
  </si>
  <si>
    <t xml:space="preserve">Капитальный ремонт кровли здания прачечной ГУ "Каменская центральная районная больница" по адресу г.Каменка, ул. Кирова, 300/2, в том числе проектные работы </t>
  </si>
  <si>
    <t>Капитальный ремонт санузлов ГУ "Григориопольская центральная больница", расположенных по адресам:                                                                                                                  г. Григориополь,  ул. Дзержинского,34, и г. Григориополь, ул. Урицкого,73а</t>
  </si>
  <si>
    <t>Капитальный ремонт поликлиники № 5  ГУ "Тираспольский клинический центр амбулаторно-поликлинической помощи" по адресу г. Тирасполь, ул. Шевченко, 81/10, в том числе проектные работы</t>
  </si>
  <si>
    <t>Капитальный ремонт кровли здания СВА с.Суклея ГУ "Тираспольский клинический центр амбулаторно-поликлинической помощи" по адресу с.Суклея, ул.Гагарина, 69, в том числе проектные работы</t>
  </si>
  <si>
    <t xml:space="preserve">Капитальный ремонт инженерных сетей поликлиники № 2 ГУ "Бендерский центр амбулаторно-поликлинической помощи" по адресу г. Бендеры, ул. Калинина, 62, в том числе проектные работы, и благоустройство территории </t>
  </si>
  <si>
    <t>Капитальный ремонт кровли лечебного корпуса ГУ "Бендерская центральная городская больница" по адресу г.Бендеры, ул.Б.Восстания, 146,  в том числе проектные работы</t>
  </si>
  <si>
    <t>Капитальный ремонт приемного отделения ГУ "Бендерская центральная городская больница" по адресу г.Бендеры, ул.Б.Восстания, 146 , в том числе проектные работы</t>
  </si>
  <si>
    <t>Капитальный ремонт фасада педиатрического стационара ГУ "Бендерский центр матери и ребенка" по адресу г.Бендеры,  ул. Протягайловская, 6, в том числе проектные работы</t>
  </si>
  <si>
    <t>Капитальный ремонт прачечной ГУ "Республиканская туберкулезная больница" по адресу г.Бендеры, ул.Б.Восстания, 148, в том числе проектные работы</t>
  </si>
  <si>
    <t>Капитальный ремонт кровли здания поликлиники ГУ "Дубоссарская центральная районная больница", по адресу г. Дубоссары, ул. Моргулец, 3а, в том числе проектные работы</t>
  </si>
  <si>
    <t>Реконструкция здания пищеблока ГУ "Республиканская туберкулезная больница" по адресу г.Бендеры, ул.Б.Восстания, 148,  в том числе проектные работы</t>
  </si>
  <si>
    <t>№ п/п</t>
  </si>
  <si>
    <t xml:space="preserve">Наименование объекта </t>
  </si>
  <si>
    <t>Сумма, руб.</t>
  </si>
  <si>
    <t>Программа капитальный вложений</t>
  </si>
  <si>
    <t>Итого</t>
  </si>
  <si>
    <t>Министерство обороны Приднестровской Молдавской Республики</t>
  </si>
  <si>
    <t>Капитальные вложения в строительство объектов социально-культурного назначения (240 230)</t>
  </si>
  <si>
    <t>Министерство здравоохранения Приднестровской Молдавской Республики</t>
  </si>
  <si>
    <t>Реконструкция инженерных сетей  ГУ "Республиканская клиническая больница" по ул. Мира, 33, г. Тирасполь, в том числе проектные работы</t>
  </si>
  <si>
    <t>Обустройство лифта в поликлинике ГУ "Слободзейская центральная районная больница" по адресу г.Слободзея, ул.Ленина, 98а, в том числе проектные работы</t>
  </si>
  <si>
    <t>Строительство ФАП с. Броштяны ГУ "Рыбницкая центральная районная больница", в том числе проектные работы</t>
  </si>
  <si>
    <t>Строительство ФАП с. Гидирим  ГУ "Рыбницкая центральная районная больница", в том числе проектные работы</t>
  </si>
  <si>
    <t>Строительство ФАП с. Ивановка  ГУ "Рыбницкая центральная районная больница", в том числе проектные работы</t>
  </si>
  <si>
    <t>Строительство ФАП с. Дубово  ГУ "Дубоссарская центральная районная больница", в том числе проектные работы</t>
  </si>
  <si>
    <t>Строительство ФАП с. Койково  ГУ "Дубоссарская центральная районная больница", в том числе проектные работы</t>
  </si>
  <si>
    <t>Приобретение прочих расходных материалов и предметов снабжения (110 360)</t>
  </si>
  <si>
    <t xml:space="preserve">Министерство обороны Приднестровской Молдавской Республики </t>
  </si>
  <si>
    <t>Итого по подстатье 110 360</t>
  </si>
  <si>
    <t>Итого по программе капитальных вложений</t>
  </si>
  <si>
    <t xml:space="preserve">Программа капитального ремонта </t>
  </si>
  <si>
    <t>Капитальный ремонт объектов социально-культурного назначения (240 330)</t>
  </si>
  <si>
    <t>Завершение капитального ремонта инфекционного отделения ГУ "Рыбницкая центральная районная больница"</t>
  </si>
  <si>
    <t>Капитальный ремонт кровли административного здания ГУ "Республиканский центр матери и ребенка" по адресу г.Тирасполь, пер. Днестровский, 3, в том числе проектные работы</t>
  </si>
  <si>
    <t>Капитальный ремонт кровли, отмостки СВА с.Незавертайловка, по адресу ул. Жукова, 32, в том числе проектные работы</t>
  </si>
  <si>
    <t>Капитальный ремонт кровли СВА п. Красное, по адресу ул. Рабочая,2а, в том числе проектные работы</t>
  </si>
  <si>
    <t>Капитальный ремонт  СВА по адресу с. Карагаш, ул. Фрунзе, 129а</t>
  </si>
  <si>
    <t>Капитальный ремонт ГУ "Республиканский центр матери и ребёнка", г. Тирасполь, ул. 1 Мая, 58, в том числе проектные работы</t>
  </si>
  <si>
    <t>Капитальный ремонт ГУП ОК "Днестровские зори"</t>
  </si>
  <si>
    <t>Капитальный ремонт кровли хранилища техники в военном городке №17 г. Бендеры</t>
  </si>
  <si>
    <t>Итого по подстатье 240 340</t>
  </si>
  <si>
    <t>ВСЕГО по программе капитальных вложений и программе капитального ремонта на 2019 год</t>
  </si>
  <si>
    <t>Капитальный ремонт административных зданий (240 340)</t>
  </si>
  <si>
    <t>Приобретение материалов для строительства ПТОРа в военном городке № 17  г. Бендеры</t>
  </si>
  <si>
    <t>Приобретение материалов для строительства хранилища техники в военном городке № 17  г. Бендеры</t>
  </si>
  <si>
    <t>Капитальный ремонт филиала поликлиники № 6 ГУ "Тираспольский клинический центр амбулаторно-поликлинической помощи" по адресу г. Тирасполь, ул. Федько, 18,  в том числе проектные работы</t>
  </si>
  <si>
    <t>Реконструкция ГУ "Тираспольский клинический центр амбулаторно-поликлинической помощи" по ул.Свердлова, 50,  г. Тирасполь (обустройство шахты и монтаж лифта)</t>
  </si>
  <si>
    <t>Завершение строительства здания судебно-медицинской экспертизы и патологоанатомического отделения на территории ГУ "Республиканская клиническая больница" по ул. Мира, 33,  г. Тирасполь, в том числе проектные работы</t>
  </si>
  <si>
    <t>Реконструкция  приёмного отделения здания  ГУ "Республиканская клиническая больница" по ул. Мира, 33,                                                                                             г. Тирасполь, с обеспечением подъезда машин скорой медицинской помощи, в том числе проектные работы</t>
  </si>
  <si>
    <t>Строительство хлораторной станции на территории ГУ "Республиканская туберкулёзная больница" по адресу                                                                                            г. Бендеры, ул. Б.Восстания, 148, в том числе проектные работы</t>
  </si>
  <si>
    <t>Капитальный ремонт инженерных сетей ГУ"Слободзейская центральная районная больница", по адресу                                                           г. Слободзея,  пер. Больничный,1, в том числе проектные работы</t>
  </si>
  <si>
    <t>действующая редакция</t>
  </si>
  <si>
    <t>предлагаемая редакция</t>
  </si>
  <si>
    <t>отсутствует</t>
  </si>
  <si>
    <t>Капитальный ремонт ПТОРа в военном городке № 17  г. Бендеры</t>
  </si>
  <si>
    <t>Сравнительная таблица по Приложению № 9 "Смета расходов расходов Фонда капитальных вложений на 2019 год"</t>
  </si>
  <si>
    <r>
      <t xml:space="preserve">Реконструкция   здания,  лит. 3Б, на территории ГУ "Григориопольская центральная районная больница" под размещение педиатрического отделения на первом этаже по ул. Урицкого, 73а,  г. Григориополь, в том числе проектные работы </t>
    </r>
    <r>
      <rPr>
        <b/>
        <i/>
        <sz val="11"/>
        <rFont val="Times New Roman"/>
        <family val="1"/>
        <charset val="204"/>
      </rPr>
      <t>(кредиторская задолженность за 2018 год)</t>
    </r>
  </si>
  <si>
    <t>Реконструкция   здания, лит. А, на территории ГУ "Григориопольская центральная районная больница" по ул. Урицкого, 73а, г. Григориополь, в том числе капитальный ремонт внутрибольничных дорог, проектные работы</t>
  </si>
  <si>
    <t>Капитальный ремонт полов 1 и 3 этажа в корпусе лит. 3Б  ГУ «Григориопольская центральная районная больница» по ул. Урицкого, 73а,  г. Григориополь</t>
  </si>
  <si>
    <t>исключить - тех.ошибка в определении статьи экономической классификаци</t>
  </si>
  <si>
    <t>отклонения</t>
  </si>
  <si>
    <t>Реконструкция ГУ "Республиканский кожно-венерологический диспансер" по  адресу г. Тирасполь, ул. Восстания, 57/1, в том числе проектные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</si>
</sst>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2" fillId="0" borderId="3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3" fontId="4" fillId="0" borderId="22" xfId="0" applyNumberFormat="1" applyFont="1" applyBorder="1" applyAlignment="1">
      <alignment horizontal="right" vertical="center" wrapText="1"/>
    </xf>
    <xf numFmtId="0" fontId="2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wrapText="1"/>
    </xf>
    <xf numFmtId="3" fontId="4" fillId="0" borderId="26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3" fontId="2" fillId="0" borderId="36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38" xfId="0" applyFont="1" applyBorder="1" applyAlignment="1">
      <alignment vertical="center" wrapText="1"/>
    </xf>
    <xf numFmtId="3" fontId="4" fillId="0" borderId="22" xfId="0" applyNumberFormat="1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8" fillId="0" borderId="17" xfId="0" applyFont="1" applyBorder="1" applyAlignment="1">
      <alignment horizontal="left" vertical="center" wrapText="1"/>
    </xf>
    <xf numFmtId="3" fontId="8" fillId="0" borderId="36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right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6" fillId="3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3" fontId="1" fillId="0" borderId="4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 wrapText="1"/>
    </xf>
    <xf numFmtId="3" fontId="1" fillId="0" borderId="20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3" fontId="1" fillId="0" borderId="20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right" vertical="center" wrapText="1"/>
    </xf>
    <xf numFmtId="3" fontId="12" fillId="3" borderId="4" xfId="0" applyNumberFormat="1" applyFont="1" applyFill="1" applyBorder="1" applyAlignment="1">
      <alignment horizontal="right" vertical="center" wrapText="1"/>
    </xf>
    <xf numFmtId="3" fontId="12" fillId="3" borderId="10" xfId="0" applyNumberFormat="1" applyFont="1" applyFill="1" applyBorder="1" applyAlignment="1">
      <alignment horizontal="right" vertical="center" wrapText="1"/>
    </xf>
    <xf numFmtId="3" fontId="4" fillId="0" borderId="44" xfId="0" applyNumberFormat="1" applyFont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9" xfId="0" applyFont="1" applyBorder="1" applyAlignment="1">
      <alignment vertical="top" wrapText="1"/>
    </xf>
    <xf numFmtId="3" fontId="1" fillId="0" borderId="10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top" wrapText="1"/>
    </xf>
    <xf numFmtId="3" fontId="13" fillId="0" borderId="4" xfId="0" applyNumberFormat="1" applyFont="1" applyBorder="1" applyAlignment="1">
      <alignment horizontal="right" vertical="center" wrapText="1"/>
    </xf>
    <xf numFmtId="3" fontId="13" fillId="0" borderId="26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3" fontId="9" fillId="0" borderId="15" xfId="0" applyNumberFormat="1" applyFont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0" fontId="6" fillId="0" borderId="18" xfId="0" applyFont="1" applyBorder="1"/>
    <xf numFmtId="3" fontId="8" fillId="0" borderId="4" xfId="0" applyNumberFormat="1" applyFont="1" applyBorder="1" applyAlignment="1">
      <alignment horizontal="right" vertical="center" wrapText="1"/>
    </xf>
    <xf numFmtId="3" fontId="8" fillId="0" borderId="20" xfId="0" applyNumberFormat="1" applyFont="1" applyBorder="1" applyAlignment="1">
      <alignment horizontal="right" vertical="center" wrapText="1"/>
    </xf>
    <xf numFmtId="3" fontId="13" fillId="0" borderId="4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3" fontId="1" fillId="0" borderId="45" xfId="0" applyNumberFormat="1" applyFont="1" applyBorder="1" applyAlignment="1">
      <alignment horizontal="center" vertical="center" wrapText="1"/>
    </xf>
    <xf numFmtId="3" fontId="1" fillId="0" borderId="4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960A-656D-4825-98F8-F76768797458}">
  <dimension ref="A2:G69"/>
  <sheetViews>
    <sheetView tabSelected="1" workbookViewId="0">
      <pane ySplit="5" topLeftCell="A54" activePane="bottomLeft" state="frozen"/>
      <selection pane="bottomLeft" activeCell="G69" sqref="A2:G69"/>
    </sheetView>
  </sheetViews>
  <sheetFormatPr defaultRowHeight="15" x14ac:dyDescent="0.25"/>
  <cols>
    <col min="1" max="1" width="5.5703125" style="29" customWidth="1"/>
    <col min="2" max="2" width="70.28515625" style="29" customWidth="1"/>
    <col min="3" max="3" width="13.28515625" style="29" customWidth="1"/>
    <col min="4" max="4" width="5.7109375" style="29" customWidth="1"/>
    <col min="5" max="5" width="67.42578125" style="29" customWidth="1"/>
    <col min="6" max="7" width="12.42578125" style="29" customWidth="1"/>
    <col min="8" max="16384" width="9.140625" style="29"/>
  </cols>
  <sheetData>
    <row r="2" spans="1:7" ht="18.75" x14ac:dyDescent="0.3">
      <c r="A2" s="103" t="s">
        <v>56</v>
      </c>
      <c r="B2" s="103"/>
      <c r="C2" s="103"/>
      <c r="D2" s="103"/>
      <c r="E2" s="103"/>
      <c r="F2" s="103"/>
    </row>
    <row r="3" spans="1:7" ht="15.75" thickBot="1" x14ac:dyDescent="0.3"/>
    <row r="4" spans="1:7" x14ac:dyDescent="0.25">
      <c r="A4" s="107" t="s">
        <v>52</v>
      </c>
      <c r="B4" s="108"/>
      <c r="C4" s="109"/>
      <c r="D4" s="108" t="s">
        <v>53</v>
      </c>
      <c r="E4" s="108"/>
      <c r="F4" s="109"/>
      <c r="G4" s="116" t="s">
        <v>61</v>
      </c>
    </row>
    <row r="5" spans="1:7" ht="18" customHeight="1" x14ac:dyDescent="0.25">
      <c r="A5" s="76" t="s">
        <v>12</v>
      </c>
      <c r="B5" s="77" t="s">
        <v>13</v>
      </c>
      <c r="C5" s="78" t="s">
        <v>14</v>
      </c>
      <c r="D5" s="76" t="s">
        <v>12</v>
      </c>
      <c r="E5" s="77" t="s">
        <v>13</v>
      </c>
      <c r="F5" s="78" t="s">
        <v>14</v>
      </c>
      <c r="G5" s="117"/>
    </row>
    <row r="6" spans="1:7" ht="16.5" customHeight="1" x14ac:dyDescent="0.25">
      <c r="A6" s="113" t="s">
        <v>15</v>
      </c>
      <c r="B6" s="114"/>
      <c r="C6" s="114"/>
      <c r="D6" s="114"/>
      <c r="E6" s="114"/>
      <c r="F6" s="114"/>
      <c r="G6" s="115"/>
    </row>
    <row r="7" spans="1:7" s="1" customFormat="1" ht="15.75" customHeight="1" x14ac:dyDescent="0.25">
      <c r="A7" s="118" t="s">
        <v>18</v>
      </c>
      <c r="B7" s="119"/>
      <c r="C7" s="119"/>
      <c r="D7" s="119"/>
      <c r="E7" s="119"/>
      <c r="F7" s="119"/>
      <c r="G7" s="120"/>
    </row>
    <row r="8" spans="1:7" s="1" customFormat="1" ht="15.75" x14ac:dyDescent="0.25">
      <c r="A8" s="121" t="s">
        <v>19</v>
      </c>
      <c r="B8" s="122"/>
      <c r="C8" s="122"/>
      <c r="D8" s="122"/>
      <c r="E8" s="122"/>
      <c r="F8" s="122"/>
      <c r="G8" s="123"/>
    </row>
    <row r="9" spans="1:7" s="1" customFormat="1" ht="60" x14ac:dyDescent="0.25">
      <c r="A9" s="34">
        <v>1</v>
      </c>
      <c r="B9" s="35" t="s">
        <v>48</v>
      </c>
      <c r="C9" s="36">
        <f>13007588-368831</f>
        <v>12638757</v>
      </c>
      <c r="D9" s="34">
        <v>1</v>
      </c>
      <c r="E9" s="35" t="s">
        <v>48</v>
      </c>
      <c r="F9" s="36">
        <f>13007588-368831</f>
        <v>12638757</v>
      </c>
      <c r="G9" s="36">
        <f>F9-C9</f>
        <v>0</v>
      </c>
    </row>
    <row r="10" spans="1:7" s="1" customFormat="1" ht="60" x14ac:dyDescent="0.25">
      <c r="A10" s="34">
        <v>2</v>
      </c>
      <c r="B10" s="35" t="s">
        <v>49</v>
      </c>
      <c r="C10" s="36">
        <v>2571181</v>
      </c>
      <c r="D10" s="34">
        <v>2</v>
      </c>
      <c r="E10" s="35" t="s">
        <v>49</v>
      </c>
      <c r="F10" s="36">
        <v>2571181</v>
      </c>
      <c r="G10" s="36">
        <f t="shared" ref="G10:G24" si="0">F10-C10</f>
        <v>0</v>
      </c>
    </row>
    <row r="11" spans="1:7" s="1" customFormat="1" ht="36" customHeight="1" x14ac:dyDescent="0.25">
      <c r="A11" s="34">
        <v>3</v>
      </c>
      <c r="B11" s="35" t="s">
        <v>20</v>
      </c>
      <c r="C11" s="36">
        <v>4120300</v>
      </c>
      <c r="D11" s="34">
        <v>3</v>
      </c>
      <c r="E11" s="35" t="s">
        <v>20</v>
      </c>
      <c r="F11" s="36">
        <v>4120300</v>
      </c>
      <c r="G11" s="36">
        <f t="shared" si="0"/>
        <v>0</v>
      </c>
    </row>
    <row r="12" spans="1:7" s="1" customFormat="1" ht="51.75" customHeight="1" x14ac:dyDescent="0.25">
      <c r="A12" s="34">
        <v>4</v>
      </c>
      <c r="B12" s="35" t="s">
        <v>58</v>
      </c>
      <c r="C12" s="36">
        <v>4469372</v>
      </c>
      <c r="D12" s="34">
        <v>4</v>
      </c>
      <c r="E12" s="35" t="s">
        <v>58</v>
      </c>
      <c r="F12" s="58">
        <v>4284372</v>
      </c>
      <c r="G12" s="58">
        <f t="shared" si="0"/>
        <v>-185000</v>
      </c>
    </row>
    <row r="13" spans="1:7" s="1" customFormat="1" ht="45" x14ac:dyDescent="0.25">
      <c r="A13" s="46">
        <v>5</v>
      </c>
      <c r="B13" s="47" t="s">
        <v>62</v>
      </c>
      <c r="C13" s="48">
        <v>1236666</v>
      </c>
      <c r="D13" s="46">
        <v>5</v>
      </c>
      <c r="E13" s="47" t="s">
        <v>62</v>
      </c>
      <c r="F13" s="48">
        <v>1236666</v>
      </c>
      <c r="G13" s="48">
        <f t="shared" si="0"/>
        <v>0</v>
      </c>
    </row>
    <row r="14" spans="1:7" s="1" customFormat="1" ht="45" x14ac:dyDescent="0.25">
      <c r="A14" s="49">
        <v>6</v>
      </c>
      <c r="B14" s="50" t="s">
        <v>50</v>
      </c>
      <c r="C14" s="51">
        <v>195000</v>
      </c>
      <c r="D14" s="49">
        <v>6</v>
      </c>
      <c r="E14" s="50" t="s">
        <v>50</v>
      </c>
      <c r="F14" s="51">
        <v>195000</v>
      </c>
      <c r="G14" s="51">
        <f t="shared" si="0"/>
        <v>0</v>
      </c>
    </row>
    <row r="15" spans="1:7" s="1" customFormat="1" ht="45" x14ac:dyDescent="0.25">
      <c r="A15" s="46">
        <v>7</v>
      </c>
      <c r="B15" s="35" t="s">
        <v>47</v>
      </c>
      <c r="C15" s="36">
        <v>801430</v>
      </c>
      <c r="D15" s="46">
        <v>7</v>
      </c>
      <c r="E15" s="35" t="s">
        <v>47</v>
      </c>
      <c r="F15" s="36">
        <v>801430</v>
      </c>
      <c r="G15" s="36">
        <f t="shared" si="0"/>
        <v>0</v>
      </c>
    </row>
    <row r="16" spans="1:7" s="1" customFormat="1" ht="45" x14ac:dyDescent="0.25">
      <c r="A16" s="46">
        <v>8</v>
      </c>
      <c r="B16" s="52" t="s">
        <v>11</v>
      </c>
      <c r="C16" s="48">
        <v>1254664</v>
      </c>
      <c r="D16" s="46">
        <v>8</v>
      </c>
      <c r="E16" s="52" t="s">
        <v>11</v>
      </c>
      <c r="F16" s="48">
        <v>1254664</v>
      </c>
      <c r="G16" s="48">
        <f t="shared" si="0"/>
        <v>0</v>
      </c>
    </row>
    <row r="17" spans="1:7" s="1" customFormat="1" ht="45" x14ac:dyDescent="0.25">
      <c r="A17" s="49">
        <v>9</v>
      </c>
      <c r="B17" s="53" t="s">
        <v>21</v>
      </c>
      <c r="C17" s="54">
        <v>308531</v>
      </c>
      <c r="D17" s="49">
        <v>9</v>
      </c>
      <c r="E17" s="53" t="s">
        <v>21</v>
      </c>
      <c r="F17" s="54">
        <v>308531</v>
      </c>
      <c r="G17" s="54">
        <f t="shared" si="0"/>
        <v>0</v>
      </c>
    </row>
    <row r="18" spans="1:7" s="1" customFormat="1" ht="30" x14ac:dyDescent="0.25">
      <c r="A18" s="34">
        <v>10</v>
      </c>
      <c r="B18" s="35" t="s">
        <v>22</v>
      </c>
      <c r="C18" s="36">
        <v>250000</v>
      </c>
      <c r="D18" s="34">
        <v>10</v>
      </c>
      <c r="E18" s="35" t="s">
        <v>22</v>
      </c>
      <c r="F18" s="36">
        <v>250000</v>
      </c>
      <c r="G18" s="36">
        <f t="shared" si="0"/>
        <v>0</v>
      </c>
    </row>
    <row r="19" spans="1:7" s="1" customFormat="1" ht="30" x14ac:dyDescent="0.25">
      <c r="A19" s="34">
        <v>11</v>
      </c>
      <c r="B19" s="35" t="s">
        <v>23</v>
      </c>
      <c r="C19" s="36">
        <v>250000</v>
      </c>
      <c r="D19" s="34">
        <v>11</v>
      </c>
      <c r="E19" s="35" t="s">
        <v>23</v>
      </c>
      <c r="F19" s="36">
        <v>250000</v>
      </c>
      <c r="G19" s="36">
        <f t="shared" si="0"/>
        <v>0</v>
      </c>
    </row>
    <row r="20" spans="1:7" s="1" customFormat="1" ht="30" x14ac:dyDescent="0.25">
      <c r="A20" s="34">
        <v>12</v>
      </c>
      <c r="B20" s="35" t="s">
        <v>24</v>
      </c>
      <c r="C20" s="36">
        <v>250000</v>
      </c>
      <c r="D20" s="34">
        <v>12</v>
      </c>
      <c r="E20" s="35" t="s">
        <v>24</v>
      </c>
      <c r="F20" s="36">
        <v>250000</v>
      </c>
      <c r="G20" s="36">
        <f t="shared" si="0"/>
        <v>0</v>
      </c>
    </row>
    <row r="21" spans="1:7" s="1" customFormat="1" ht="30" x14ac:dyDescent="0.25">
      <c r="A21" s="34">
        <v>13</v>
      </c>
      <c r="B21" s="35" t="s">
        <v>25</v>
      </c>
      <c r="C21" s="36">
        <v>250000</v>
      </c>
      <c r="D21" s="34">
        <v>13</v>
      </c>
      <c r="E21" s="35" t="s">
        <v>25</v>
      </c>
      <c r="F21" s="36">
        <v>250000</v>
      </c>
      <c r="G21" s="36">
        <f t="shared" si="0"/>
        <v>0</v>
      </c>
    </row>
    <row r="22" spans="1:7" s="1" customFormat="1" ht="30" x14ac:dyDescent="0.25">
      <c r="A22" s="34">
        <v>14</v>
      </c>
      <c r="B22" s="35" t="s">
        <v>26</v>
      </c>
      <c r="C22" s="36">
        <v>250000</v>
      </c>
      <c r="D22" s="34">
        <v>14</v>
      </c>
      <c r="E22" s="35" t="s">
        <v>26</v>
      </c>
      <c r="F22" s="36">
        <v>250000</v>
      </c>
      <c r="G22" s="36">
        <f t="shared" si="0"/>
        <v>0</v>
      </c>
    </row>
    <row r="23" spans="1:7" s="1" customFormat="1" ht="60" customHeight="1" thickBot="1" x14ac:dyDescent="0.3">
      <c r="A23" s="55">
        <v>15</v>
      </c>
      <c r="B23" s="56" t="s">
        <v>57</v>
      </c>
      <c r="C23" s="36">
        <v>108751</v>
      </c>
      <c r="D23" s="55">
        <v>15</v>
      </c>
      <c r="E23" s="56" t="s">
        <v>57</v>
      </c>
      <c r="F23" s="36">
        <v>108751</v>
      </c>
      <c r="G23" s="36">
        <f t="shared" si="0"/>
        <v>0</v>
      </c>
    </row>
    <row r="24" spans="1:7" s="1" customFormat="1" ht="16.5" thickBot="1" x14ac:dyDescent="0.3">
      <c r="A24" s="57"/>
      <c r="B24" s="6" t="s">
        <v>16</v>
      </c>
      <c r="C24" s="24">
        <f>SUM(C9:C23)</f>
        <v>28954652</v>
      </c>
      <c r="D24" s="57"/>
      <c r="E24" s="6" t="s">
        <v>16</v>
      </c>
      <c r="F24" s="75">
        <f>SUM(F9:F23)</f>
        <v>28769652</v>
      </c>
      <c r="G24" s="75">
        <f t="shared" si="0"/>
        <v>-185000</v>
      </c>
    </row>
    <row r="25" spans="1:7" s="45" customFormat="1" ht="16.5" thickBot="1" x14ac:dyDescent="0.3">
      <c r="A25" s="42"/>
      <c r="B25" s="43"/>
      <c r="C25" s="44"/>
      <c r="D25" s="42"/>
      <c r="E25" s="43"/>
      <c r="F25" s="44"/>
      <c r="G25" s="44"/>
    </row>
    <row r="26" spans="1:7" ht="16.5" customHeight="1" thickBot="1" x14ac:dyDescent="0.3">
      <c r="A26" s="85" t="s">
        <v>27</v>
      </c>
      <c r="B26" s="86"/>
      <c r="C26" s="86"/>
      <c r="D26" s="86"/>
      <c r="E26" s="86"/>
      <c r="F26" s="87"/>
      <c r="G26" s="79"/>
    </row>
    <row r="27" spans="1:7" ht="16.5" customHeight="1" thickBot="1" x14ac:dyDescent="0.3">
      <c r="A27" s="88" t="s">
        <v>28</v>
      </c>
      <c r="B27" s="89"/>
      <c r="C27" s="89"/>
      <c r="D27" s="89"/>
      <c r="E27" s="89"/>
      <c r="F27" s="90"/>
      <c r="G27" s="79"/>
    </row>
    <row r="28" spans="1:7" ht="30" x14ac:dyDescent="0.25">
      <c r="A28" s="34">
        <v>1</v>
      </c>
      <c r="B28" s="35" t="s">
        <v>45</v>
      </c>
      <c r="C28" s="36">
        <v>240603</v>
      </c>
      <c r="D28" s="37">
        <v>1</v>
      </c>
      <c r="E28" s="38" t="s">
        <v>45</v>
      </c>
      <c r="F28" s="59">
        <v>199603</v>
      </c>
      <c r="G28" s="59">
        <f t="shared" ref="G28:G32" si="1">F28-C28</f>
        <v>-41000</v>
      </c>
    </row>
    <row r="29" spans="1:7" ht="30" x14ac:dyDescent="0.25">
      <c r="A29" s="39">
        <v>2</v>
      </c>
      <c r="B29" s="35" t="s">
        <v>44</v>
      </c>
      <c r="C29" s="40">
        <v>317000</v>
      </c>
      <c r="D29" s="41">
        <v>2</v>
      </c>
      <c r="E29" s="38" t="s">
        <v>44</v>
      </c>
      <c r="F29" s="60">
        <v>199000</v>
      </c>
      <c r="G29" s="60">
        <f t="shared" si="1"/>
        <v>-118000</v>
      </c>
    </row>
    <row r="30" spans="1:7" ht="15.75" x14ac:dyDescent="0.25">
      <c r="A30" s="2"/>
      <c r="B30" s="4" t="s">
        <v>16</v>
      </c>
      <c r="C30" s="5">
        <f>C29+C28</f>
        <v>557603</v>
      </c>
      <c r="D30" s="2"/>
      <c r="E30" s="4" t="s">
        <v>16</v>
      </c>
      <c r="F30" s="69">
        <f>F29+F28</f>
        <v>398603</v>
      </c>
      <c r="G30" s="69">
        <f t="shared" si="1"/>
        <v>-159000</v>
      </c>
    </row>
    <row r="31" spans="1:7" ht="15.75" x14ac:dyDescent="0.25">
      <c r="A31" s="2"/>
      <c r="B31" s="4" t="s">
        <v>29</v>
      </c>
      <c r="C31" s="5">
        <f>C30</f>
        <v>557603</v>
      </c>
      <c r="D31" s="2"/>
      <c r="E31" s="4" t="s">
        <v>29</v>
      </c>
      <c r="F31" s="69">
        <f>F30</f>
        <v>398603</v>
      </c>
      <c r="G31" s="69">
        <f t="shared" si="1"/>
        <v>-159000</v>
      </c>
    </row>
    <row r="32" spans="1:7" s="31" customFormat="1" ht="17.25" thickBot="1" x14ac:dyDescent="0.3">
      <c r="A32" s="22"/>
      <c r="B32" s="23" t="s">
        <v>30</v>
      </c>
      <c r="C32" s="15">
        <f>C31</f>
        <v>557603</v>
      </c>
      <c r="D32" s="22"/>
      <c r="E32" s="23" t="s">
        <v>30</v>
      </c>
      <c r="F32" s="70">
        <f>F31</f>
        <v>398603</v>
      </c>
      <c r="G32" s="70">
        <f t="shared" si="1"/>
        <v>-159000</v>
      </c>
    </row>
    <row r="33" spans="1:7" ht="16.5" thickBot="1" x14ac:dyDescent="0.3">
      <c r="A33" s="91" t="s">
        <v>31</v>
      </c>
      <c r="B33" s="92"/>
      <c r="C33" s="92"/>
      <c r="D33" s="92"/>
      <c r="E33" s="92"/>
      <c r="F33" s="93"/>
      <c r="G33" s="79"/>
    </row>
    <row r="34" spans="1:7" ht="21.75" customHeight="1" x14ac:dyDescent="0.25">
      <c r="A34" s="94" t="s">
        <v>32</v>
      </c>
      <c r="B34" s="95"/>
      <c r="C34" s="95"/>
      <c r="D34" s="95"/>
      <c r="E34" s="95"/>
      <c r="F34" s="96"/>
      <c r="G34" s="79"/>
    </row>
    <row r="35" spans="1:7" x14ac:dyDescent="0.25">
      <c r="A35" s="97" t="s">
        <v>19</v>
      </c>
      <c r="B35" s="98"/>
      <c r="C35" s="98"/>
      <c r="D35" s="98"/>
      <c r="E35" s="98"/>
      <c r="F35" s="99"/>
      <c r="G35" s="79"/>
    </row>
    <row r="36" spans="1:7" ht="45" x14ac:dyDescent="0.25">
      <c r="A36" s="46">
        <v>1</v>
      </c>
      <c r="B36" s="64" t="s">
        <v>3</v>
      </c>
      <c r="C36" s="48">
        <v>2177143</v>
      </c>
      <c r="D36" s="46">
        <v>1</v>
      </c>
      <c r="E36" s="64" t="s">
        <v>3</v>
      </c>
      <c r="F36" s="48">
        <v>2177143</v>
      </c>
      <c r="G36" s="48">
        <f t="shared" ref="G36:G56" si="2">F36-C36</f>
        <v>0</v>
      </c>
    </row>
    <row r="37" spans="1:7" ht="45" x14ac:dyDescent="0.25">
      <c r="A37" s="46">
        <f t="shared" ref="A37:A48" si="3">A36+1</f>
        <v>2</v>
      </c>
      <c r="B37" s="52" t="s">
        <v>46</v>
      </c>
      <c r="C37" s="48">
        <v>1500000</v>
      </c>
      <c r="D37" s="46">
        <f t="shared" ref="D37:D48" si="4">D36+1</f>
        <v>2</v>
      </c>
      <c r="E37" s="52" t="s">
        <v>46</v>
      </c>
      <c r="F37" s="48">
        <v>1500000</v>
      </c>
      <c r="G37" s="48">
        <f t="shared" si="2"/>
        <v>0</v>
      </c>
    </row>
    <row r="38" spans="1:7" ht="45" x14ac:dyDescent="0.25">
      <c r="A38" s="46">
        <f t="shared" si="3"/>
        <v>3</v>
      </c>
      <c r="B38" s="52" t="s">
        <v>4</v>
      </c>
      <c r="C38" s="48">
        <v>233235</v>
      </c>
      <c r="D38" s="46">
        <f t="shared" si="4"/>
        <v>3</v>
      </c>
      <c r="E38" s="52" t="s">
        <v>4</v>
      </c>
      <c r="F38" s="48">
        <v>233235</v>
      </c>
      <c r="G38" s="48">
        <f t="shared" si="2"/>
        <v>0</v>
      </c>
    </row>
    <row r="39" spans="1:7" ht="44.25" customHeight="1" x14ac:dyDescent="0.25">
      <c r="A39" s="46">
        <f t="shared" si="3"/>
        <v>4</v>
      </c>
      <c r="B39" s="52" t="s">
        <v>5</v>
      </c>
      <c r="C39" s="48">
        <v>1508479</v>
      </c>
      <c r="D39" s="46">
        <f t="shared" si="4"/>
        <v>4</v>
      </c>
      <c r="E39" s="52" t="s">
        <v>5</v>
      </c>
      <c r="F39" s="48">
        <v>1508479</v>
      </c>
      <c r="G39" s="48">
        <f t="shared" si="2"/>
        <v>0</v>
      </c>
    </row>
    <row r="40" spans="1:7" ht="30" x14ac:dyDescent="0.25">
      <c r="A40" s="46">
        <f t="shared" si="3"/>
        <v>5</v>
      </c>
      <c r="B40" s="64" t="s">
        <v>33</v>
      </c>
      <c r="C40" s="48">
        <f>900000+1800000</f>
        <v>2700000</v>
      </c>
      <c r="D40" s="46">
        <f t="shared" si="4"/>
        <v>5</v>
      </c>
      <c r="E40" s="64" t="s">
        <v>33</v>
      </c>
      <c r="F40" s="48">
        <f>900000+1800000</f>
        <v>2700000</v>
      </c>
      <c r="G40" s="48">
        <f t="shared" si="2"/>
        <v>0</v>
      </c>
    </row>
    <row r="41" spans="1:7" ht="45" x14ac:dyDescent="0.25">
      <c r="A41" s="46">
        <v>6</v>
      </c>
      <c r="B41" s="52" t="s">
        <v>6</v>
      </c>
      <c r="C41" s="48">
        <v>848527</v>
      </c>
      <c r="D41" s="46">
        <v>6</v>
      </c>
      <c r="E41" s="52" t="s">
        <v>6</v>
      </c>
      <c r="F41" s="48">
        <v>848527</v>
      </c>
      <c r="G41" s="48">
        <f t="shared" si="2"/>
        <v>0</v>
      </c>
    </row>
    <row r="42" spans="1:7" ht="45" x14ac:dyDescent="0.25">
      <c r="A42" s="46">
        <f t="shared" si="3"/>
        <v>7</v>
      </c>
      <c r="B42" s="52" t="s">
        <v>7</v>
      </c>
      <c r="C42" s="48">
        <v>1562229</v>
      </c>
      <c r="D42" s="46">
        <f t="shared" si="4"/>
        <v>7</v>
      </c>
      <c r="E42" s="52" t="s">
        <v>7</v>
      </c>
      <c r="F42" s="48">
        <v>1562229</v>
      </c>
      <c r="G42" s="48">
        <f t="shared" si="2"/>
        <v>0</v>
      </c>
    </row>
    <row r="43" spans="1:7" ht="45" x14ac:dyDescent="0.25">
      <c r="A43" s="46">
        <f t="shared" si="3"/>
        <v>8</v>
      </c>
      <c r="B43" s="47" t="s">
        <v>8</v>
      </c>
      <c r="C43" s="48">
        <f>3078986-200000</f>
        <v>2878986</v>
      </c>
      <c r="D43" s="46">
        <f t="shared" si="4"/>
        <v>8</v>
      </c>
      <c r="E43" s="47" t="s">
        <v>8</v>
      </c>
      <c r="F43" s="48">
        <f>3078986-200000</f>
        <v>2878986</v>
      </c>
      <c r="G43" s="48">
        <f t="shared" si="2"/>
        <v>0</v>
      </c>
    </row>
    <row r="44" spans="1:7" ht="45" x14ac:dyDescent="0.25">
      <c r="A44" s="46">
        <f t="shared" si="3"/>
        <v>9</v>
      </c>
      <c r="B44" s="52" t="s">
        <v>9</v>
      </c>
      <c r="C44" s="48">
        <v>234127</v>
      </c>
      <c r="D44" s="46">
        <f t="shared" si="4"/>
        <v>9</v>
      </c>
      <c r="E44" s="52" t="s">
        <v>9</v>
      </c>
      <c r="F44" s="48">
        <v>234127</v>
      </c>
      <c r="G44" s="48">
        <f t="shared" si="2"/>
        <v>0</v>
      </c>
    </row>
    <row r="45" spans="1:7" ht="45" x14ac:dyDescent="0.25">
      <c r="A45" s="46">
        <v>10</v>
      </c>
      <c r="B45" s="52" t="s">
        <v>34</v>
      </c>
      <c r="C45" s="48">
        <v>424009</v>
      </c>
      <c r="D45" s="46">
        <v>10</v>
      </c>
      <c r="E45" s="52" t="s">
        <v>34</v>
      </c>
      <c r="F45" s="48">
        <v>424009</v>
      </c>
      <c r="G45" s="48">
        <f t="shared" si="2"/>
        <v>0</v>
      </c>
    </row>
    <row r="46" spans="1:7" ht="30" x14ac:dyDescent="0.25">
      <c r="A46" s="46">
        <v>11</v>
      </c>
      <c r="B46" s="52" t="s">
        <v>35</v>
      </c>
      <c r="C46" s="48">
        <v>182508</v>
      </c>
      <c r="D46" s="46">
        <v>11</v>
      </c>
      <c r="E46" s="52" t="s">
        <v>35</v>
      </c>
      <c r="F46" s="48">
        <v>182508</v>
      </c>
      <c r="G46" s="48">
        <f t="shared" si="2"/>
        <v>0</v>
      </c>
    </row>
    <row r="47" spans="1:7" ht="30" x14ac:dyDescent="0.25">
      <c r="A47" s="46">
        <f t="shared" si="3"/>
        <v>12</v>
      </c>
      <c r="B47" s="52" t="s">
        <v>36</v>
      </c>
      <c r="C47" s="48">
        <v>299658</v>
      </c>
      <c r="D47" s="46">
        <f t="shared" si="4"/>
        <v>12</v>
      </c>
      <c r="E47" s="52" t="s">
        <v>36</v>
      </c>
      <c r="F47" s="48">
        <v>299658</v>
      </c>
      <c r="G47" s="48">
        <f t="shared" si="2"/>
        <v>0</v>
      </c>
    </row>
    <row r="48" spans="1:7" x14ac:dyDescent="0.25">
      <c r="A48" s="46">
        <f t="shared" si="3"/>
        <v>13</v>
      </c>
      <c r="B48" s="52" t="s">
        <v>37</v>
      </c>
      <c r="C48" s="48">
        <v>300000</v>
      </c>
      <c r="D48" s="46">
        <f t="shared" si="4"/>
        <v>13</v>
      </c>
      <c r="E48" s="52" t="s">
        <v>37</v>
      </c>
      <c r="F48" s="48">
        <v>300000</v>
      </c>
      <c r="G48" s="48">
        <f t="shared" si="2"/>
        <v>0</v>
      </c>
    </row>
    <row r="49" spans="1:7" ht="45" x14ac:dyDescent="0.25">
      <c r="A49" s="46">
        <v>14</v>
      </c>
      <c r="B49" s="52" t="s">
        <v>51</v>
      </c>
      <c r="C49" s="48">
        <v>613550</v>
      </c>
      <c r="D49" s="46">
        <v>14</v>
      </c>
      <c r="E49" s="52" t="s">
        <v>51</v>
      </c>
      <c r="F49" s="48">
        <v>613550</v>
      </c>
      <c r="G49" s="48">
        <f t="shared" si="2"/>
        <v>0</v>
      </c>
    </row>
    <row r="50" spans="1:7" ht="45" x14ac:dyDescent="0.25">
      <c r="A50" s="46">
        <v>15</v>
      </c>
      <c r="B50" s="52" t="s">
        <v>10</v>
      </c>
      <c r="C50" s="48">
        <f>725459+113413</f>
        <v>838872</v>
      </c>
      <c r="D50" s="46">
        <v>15</v>
      </c>
      <c r="E50" s="52" t="s">
        <v>10</v>
      </c>
      <c r="F50" s="48">
        <f>725459+113413</f>
        <v>838872</v>
      </c>
      <c r="G50" s="48">
        <f t="shared" si="2"/>
        <v>0</v>
      </c>
    </row>
    <row r="51" spans="1:7" ht="45" x14ac:dyDescent="0.25">
      <c r="A51" s="46">
        <v>16</v>
      </c>
      <c r="B51" s="52" t="s">
        <v>0</v>
      </c>
      <c r="C51" s="48">
        <v>700000</v>
      </c>
      <c r="D51" s="46">
        <v>16</v>
      </c>
      <c r="E51" s="52" t="s">
        <v>0</v>
      </c>
      <c r="F51" s="48">
        <v>700000</v>
      </c>
      <c r="G51" s="48">
        <f t="shared" si="2"/>
        <v>0</v>
      </c>
    </row>
    <row r="52" spans="1:7" ht="45" x14ac:dyDescent="0.25">
      <c r="A52" s="65">
        <v>17</v>
      </c>
      <c r="B52" s="52" t="s">
        <v>1</v>
      </c>
      <c r="C52" s="48">
        <v>699487</v>
      </c>
      <c r="D52" s="65">
        <v>17</v>
      </c>
      <c r="E52" s="52" t="s">
        <v>1</v>
      </c>
      <c r="F52" s="48">
        <v>699487</v>
      </c>
      <c r="G52" s="48">
        <f t="shared" si="2"/>
        <v>0</v>
      </c>
    </row>
    <row r="53" spans="1:7" ht="30" x14ac:dyDescent="0.25">
      <c r="A53" s="65">
        <v>18</v>
      </c>
      <c r="B53" s="66" t="s">
        <v>38</v>
      </c>
      <c r="C53" s="67">
        <f>6000000-79777</f>
        <v>5920223</v>
      </c>
      <c r="D53" s="65">
        <v>18</v>
      </c>
      <c r="E53" s="66" t="s">
        <v>38</v>
      </c>
      <c r="F53" s="67">
        <f>6000000-79777</f>
        <v>5920223</v>
      </c>
      <c r="G53" s="67">
        <f t="shared" si="2"/>
        <v>0</v>
      </c>
    </row>
    <row r="54" spans="1:7" ht="60" x14ac:dyDescent="0.25">
      <c r="A54" s="65">
        <v>19</v>
      </c>
      <c r="B54" s="66" t="s">
        <v>2</v>
      </c>
      <c r="C54" s="67">
        <v>129490</v>
      </c>
      <c r="D54" s="65">
        <v>19</v>
      </c>
      <c r="E54" s="66" t="s">
        <v>2</v>
      </c>
      <c r="F54" s="67">
        <v>129490</v>
      </c>
      <c r="G54" s="67">
        <f t="shared" si="2"/>
        <v>0</v>
      </c>
    </row>
    <row r="55" spans="1:7" ht="45" x14ac:dyDescent="0.25">
      <c r="A55" s="65">
        <v>20</v>
      </c>
      <c r="B55" s="68" t="s">
        <v>54</v>
      </c>
      <c r="C55" s="67"/>
      <c r="D55" s="65">
        <v>20</v>
      </c>
      <c r="E55" s="68" t="s">
        <v>59</v>
      </c>
      <c r="F55" s="71">
        <v>185000</v>
      </c>
      <c r="G55" s="71">
        <f t="shared" si="2"/>
        <v>185000</v>
      </c>
    </row>
    <row r="56" spans="1:7" ht="15.75" thickBot="1" x14ac:dyDescent="0.3">
      <c r="A56" s="72"/>
      <c r="B56" s="73" t="s">
        <v>16</v>
      </c>
      <c r="C56" s="74">
        <f>SUM(C36:C55)</f>
        <v>23750523</v>
      </c>
      <c r="D56" s="72"/>
      <c r="E56" s="73" t="s">
        <v>16</v>
      </c>
      <c r="F56" s="74">
        <f>SUM(F36:F55)</f>
        <v>23935523</v>
      </c>
      <c r="G56" s="74">
        <f t="shared" si="2"/>
        <v>185000</v>
      </c>
    </row>
    <row r="57" spans="1:7" ht="10.5" customHeight="1" x14ac:dyDescent="0.25">
      <c r="A57" s="62"/>
      <c r="B57" s="26"/>
      <c r="C57" s="63"/>
      <c r="D57" s="62"/>
      <c r="E57" s="26"/>
      <c r="F57" s="63"/>
      <c r="G57" s="63"/>
    </row>
    <row r="58" spans="1:7" ht="15.75" x14ac:dyDescent="0.25">
      <c r="A58" s="104" t="s">
        <v>17</v>
      </c>
      <c r="B58" s="105"/>
      <c r="C58" s="105"/>
      <c r="D58" s="105"/>
      <c r="E58" s="105"/>
      <c r="F58" s="106"/>
      <c r="G58" s="79"/>
    </row>
    <row r="59" spans="1:7" ht="15.75" x14ac:dyDescent="0.25">
      <c r="A59" s="13">
        <v>1</v>
      </c>
      <c r="B59" s="18" t="s">
        <v>39</v>
      </c>
      <c r="C59" s="3">
        <v>2066911</v>
      </c>
      <c r="D59" s="7">
        <v>1</v>
      </c>
      <c r="E59" s="18" t="s">
        <v>39</v>
      </c>
      <c r="F59" s="3">
        <v>2066911</v>
      </c>
      <c r="G59" s="3">
        <f>F59-C59</f>
        <v>0</v>
      </c>
    </row>
    <row r="60" spans="1:7" ht="31.5" x14ac:dyDescent="0.25">
      <c r="A60" s="25">
        <v>2</v>
      </c>
      <c r="B60" s="20" t="s">
        <v>40</v>
      </c>
      <c r="C60" s="17">
        <v>896000</v>
      </c>
      <c r="D60" s="25"/>
      <c r="E60" s="32" t="s">
        <v>60</v>
      </c>
      <c r="F60" s="33"/>
      <c r="G60" s="33">
        <f>F60-C60</f>
        <v>-896000</v>
      </c>
    </row>
    <row r="61" spans="1:7" ht="15.75" x14ac:dyDescent="0.25">
      <c r="A61" s="2"/>
      <c r="B61" s="16" t="s">
        <v>16</v>
      </c>
      <c r="C61" s="5">
        <f>C59+C60</f>
        <v>2962911</v>
      </c>
      <c r="D61" s="2"/>
      <c r="E61" s="16" t="s">
        <v>16</v>
      </c>
      <c r="F61" s="69">
        <f>F59+F60</f>
        <v>2066911</v>
      </c>
      <c r="G61" s="69">
        <f>F61-C61</f>
        <v>-896000</v>
      </c>
    </row>
    <row r="62" spans="1:7" ht="15.75" x14ac:dyDescent="0.25">
      <c r="A62" s="110" t="s">
        <v>43</v>
      </c>
      <c r="B62" s="111"/>
      <c r="C62" s="111"/>
      <c r="D62" s="111"/>
      <c r="E62" s="111"/>
      <c r="F62" s="111"/>
      <c r="G62" s="112"/>
    </row>
    <row r="63" spans="1:7" ht="17.25" customHeight="1" thickBot="1" x14ac:dyDescent="0.3">
      <c r="A63" s="100" t="s">
        <v>17</v>
      </c>
      <c r="B63" s="101"/>
      <c r="C63" s="101"/>
      <c r="D63" s="101"/>
      <c r="E63" s="101"/>
      <c r="F63" s="101"/>
      <c r="G63" s="102"/>
    </row>
    <row r="64" spans="1:7" ht="33.75" customHeight="1" x14ac:dyDescent="0.25">
      <c r="A64" s="21"/>
      <c r="B64" s="27"/>
      <c r="C64" s="28"/>
      <c r="D64" s="7">
        <v>1</v>
      </c>
      <c r="E64" s="18" t="s">
        <v>40</v>
      </c>
      <c r="F64" s="80">
        <v>896000</v>
      </c>
      <c r="G64" s="80">
        <f t="shared" ref="G64:G69" si="5">F64-C64</f>
        <v>896000</v>
      </c>
    </row>
    <row r="65" spans="1:7" ht="15" customHeight="1" x14ac:dyDescent="0.25">
      <c r="A65" s="10"/>
      <c r="B65" s="19" t="s">
        <v>54</v>
      </c>
      <c r="C65" s="9"/>
      <c r="D65" s="10">
        <v>2</v>
      </c>
      <c r="E65" s="19" t="s">
        <v>55</v>
      </c>
      <c r="F65" s="81">
        <v>159000</v>
      </c>
      <c r="G65" s="81">
        <f t="shared" si="5"/>
        <v>159000</v>
      </c>
    </row>
    <row r="66" spans="1:7" ht="15" customHeight="1" x14ac:dyDescent="0.25">
      <c r="A66" s="10"/>
      <c r="B66" s="19"/>
      <c r="C66" s="9"/>
      <c r="D66" s="2"/>
      <c r="E66" s="11" t="s">
        <v>16</v>
      </c>
      <c r="F66" s="69">
        <f>F64+F65</f>
        <v>1055000</v>
      </c>
      <c r="G66" s="69">
        <f t="shared" si="5"/>
        <v>1055000</v>
      </c>
    </row>
    <row r="67" spans="1:7" s="30" customFormat="1" ht="16.5" thickBot="1" x14ac:dyDescent="0.3">
      <c r="A67" s="8"/>
      <c r="B67" s="14" t="s">
        <v>41</v>
      </c>
      <c r="C67" s="61">
        <f>C64</f>
        <v>0</v>
      </c>
      <c r="D67" s="8"/>
      <c r="E67" s="14" t="s">
        <v>41</v>
      </c>
      <c r="F67" s="82">
        <f>F64+F65</f>
        <v>1055000</v>
      </c>
      <c r="G67" s="82">
        <f t="shared" si="5"/>
        <v>1055000</v>
      </c>
    </row>
    <row r="68" spans="1:7" s="31" customFormat="1" ht="9.75" customHeight="1" thickBot="1" x14ac:dyDescent="0.3"/>
    <row r="69" spans="1:7" s="1" customFormat="1" ht="16.5" customHeight="1" thickBot="1" x14ac:dyDescent="0.3">
      <c r="A69" s="83" t="s">
        <v>42</v>
      </c>
      <c r="B69" s="84"/>
      <c r="C69" s="24">
        <v>207838478</v>
      </c>
      <c r="D69" s="83" t="s">
        <v>42</v>
      </c>
      <c r="E69" s="84"/>
      <c r="F69" s="24">
        <v>207838478</v>
      </c>
      <c r="G69" s="12">
        <f t="shared" si="5"/>
        <v>0</v>
      </c>
    </row>
  </sheetData>
  <mergeCells count="17">
    <mergeCell ref="A2:F2"/>
    <mergeCell ref="A58:F58"/>
    <mergeCell ref="A4:C4"/>
    <mergeCell ref="D4:F4"/>
    <mergeCell ref="A62:G62"/>
    <mergeCell ref="A6:G6"/>
    <mergeCell ref="G4:G5"/>
    <mergeCell ref="A7:G7"/>
    <mergeCell ref="A8:G8"/>
    <mergeCell ref="A69:B69"/>
    <mergeCell ref="D69:E69"/>
    <mergeCell ref="A26:F26"/>
    <mergeCell ref="A27:F27"/>
    <mergeCell ref="A33:F33"/>
    <mergeCell ref="A34:F34"/>
    <mergeCell ref="A35:F35"/>
    <mergeCell ref="A63:G6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0" firstPageNumber="18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Сравнительная таблица</vt:lpstr>
      <vt:lpstr>'Сравнительная таблица'!Заголовки_для_печати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Бурлаченко Н. Владимировна</dc:creator>
  <cp:lastModifiedBy>Бурлаченко Н. Владимировна</cp:lastModifiedBy>
  <cp:lastPrinted>2019-09-07T07:46:05Z</cp:lastPrinted>
  <dcterms:created xsi:type="dcterms:W3CDTF">2019-05-16T10:26:58Z</dcterms:created>
  <dcterms:modified xsi:type="dcterms:W3CDTF">2019-09-07T07:46:22Z</dcterms:modified>
</cp:coreProperties>
</file>